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160" windowHeight="8430"/>
  </bookViews>
  <sheets>
    <sheet name="Лист1" sheetId="2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59" i="2"/>
  <c r="D58"/>
  <c r="D57"/>
  <c r="D56"/>
  <c r="D55"/>
  <c r="D54"/>
  <c r="D53"/>
  <c r="D52"/>
  <c r="D51"/>
  <c r="D50"/>
  <c r="D49"/>
  <c r="D48"/>
  <c r="D47"/>
  <c r="D60" s="1"/>
  <c r="C45"/>
  <c r="B45"/>
  <c r="D44"/>
  <c r="D43"/>
  <c r="D42"/>
  <c r="D41"/>
  <c r="D40"/>
  <c r="D39"/>
  <c r="D45" s="1"/>
  <c r="D38"/>
  <c r="B27"/>
  <c r="B34" s="1"/>
  <c r="B8"/>
</calcChain>
</file>

<file path=xl/sharedStrings.xml><?xml version="1.0" encoding="utf-8"?>
<sst xmlns="http://schemas.openxmlformats.org/spreadsheetml/2006/main" count="54" uniqueCount="53">
  <si>
    <t>Изменение расходной части</t>
  </si>
  <si>
    <t>Итого изменения по расходам</t>
  </si>
  <si>
    <t>Источники финансирования</t>
  </si>
  <si>
    <t>Наименование МБТ</t>
  </si>
  <si>
    <t>Проект</t>
  </si>
  <si>
    <t>Откл</t>
  </si>
  <si>
    <t xml:space="preserve"> Распределение субсидий на реализацию мероприятий по обеспечению сбалансированности местных бюджетов государственной программы Новосибирской области "Управление финансами в Новосибирской области"</t>
  </si>
  <si>
    <t>ИТОГО ПО МР</t>
  </si>
  <si>
    <t xml:space="preserve"> Распределение субсидий на реализацию мероприятий по переселению граждан из аварийного жилищного фонда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 на 2019 год</t>
  </si>
  <si>
    <t>г. Тогучин</t>
  </si>
  <si>
    <t>Борцовский сельсовет</t>
  </si>
  <si>
    <t xml:space="preserve"> Распределение субсидий на реализацию социально значимых проектов в сфере развития общественной инфраструктуры в рамках подпрограммы "Содействие развитию местного самоуправления" государственной программы Новосибирской области "Развитие институтов региональной политики  и гражданского общества в Новосибирской области"</t>
  </si>
  <si>
    <t>р.п. Горный</t>
  </si>
  <si>
    <t>Гутовский сельсовет</t>
  </si>
  <si>
    <t>Киикский сельсовет</t>
  </si>
  <si>
    <t>Кудринский сельсовет</t>
  </si>
  <si>
    <t>Лебедевский сельсовет</t>
  </si>
  <si>
    <t>Чемской сельсовет</t>
  </si>
  <si>
    <t>Шахтинский сельсовет</t>
  </si>
  <si>
    <t xml:space="preserve"> Распределение иных межбюджетных трансфертов на поощрение муниципальных образований-победителей Всероссийского конкурса лучших проектов создания комфортной городской среды в рамках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области" </t>
  </si>
  <si>
    <t>ИТОГО МО</t>
  </si>
  <si>
    <t>ИМБТ поселениям</t>
  </si>
  <si>
    <t xml:space="preserve">Итого </t>
  </si>
  <si>
    <t>Поправки бюджета вносимые в проект Решения в сентябре 2019</t>
  </si>
  <si>
    <t>ПСД МКОУ Лекарственновская СШ</t>
  </si>
  <si>
    <t>Служебное жилье (оформление технической документации)</t>
  </si>
  <si>
    <t>софинансирование 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(содействию создания новых мест в образовательных организациях: дошкольные образовательные организации)</t>
  </si>
  <si>
    <t>Кудельно Ключевской (ПСД для кап ремонта помещения ДО Шубкино)</t>
  </si>
  <si>
    <t>Коуракский (ПСД для кап ремонта СДК с.Юрты)</t>
  </si>
  <si>
    <t>План на 01.06.2019</t>
  </si>
  <si>
    <t xml:space="preserve"> Распределение субсидий на реализацию мероприятий по содействию создания новых мест в образовательных организациях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(дошкольные образовательные организации)</t>
  </si>
  <si>
    <t>Распределение субсидий на реализацию мероприятий по содействию создания новых мест в образовательных организациях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(общеобразовательные организации)</t>
  </si>
  <si>
    <t xml:space="preserve">Распределение субсидий на реализацию мероприятий по созданию условий для обновления парка подвижного состава пассажирского автомобильного транспорта общего пользования, используемого для работы на муниципальных маршрутах регулярных перевозок по регулируемым тарифам в границах муниципальных образований, государственной программы Новосибирской области "Обеспечение доступности услуг общественного пассажирского транспорта, в том числе Новосибирского метрополитена, для населения Новосибирской области" </t>
  </si>
  <si>
    <t xml:space="preserve"> Распределение иных межбюджетных трансфертов на реализацию мероприятий по улучшению жилищных условий граждан, проживающих в сельской местности, в том числе молодых семей и молодых специалистов, государственной программы Новосибирской области "Устойчивое развитие сельских территорий в Новосибирской области"</t>
  </si>
  <si>
    <t>Распределение субсидий на реализацию мероприятий по проведению капитального ремонта муниципальных учреждений сферы культуры на территории Новосибирской области государственной программы Новосибирской области "Культура Новосибирской области" на 2019 год</t>
  </si>
  <si>
    <t>Распределение субсидий на реализацию мероприятий
по проектированию и строительству объектов газификации
подпрограммы "Газификация" государственной программы
Новосибирской области "Жилищно-коммунальное хозяйство
Новосибирской области" на 2019 год</t>
  </si>
  <si>
    <t>увеличение МП "Меры поддержки демографического развития Тогучинского района Новосибирской области на 2019-2021 годы"</t>
  </si>
  <si>
    <t>организация подвоза Репьевской СШ</t>
  </si>
  <si>
    <t>Закон Новосибирской области от 01.07.2019 № 388-ОЗ "О внесении изменений в Закон Новосибирской области «Об областном бюджете Новосибирской области на 2019 год и плановый период 
2020 и 2021 годов"</t>
  </si>
  <si>
    <t>увеличение налоговых и неналоговых доходов</t>
  </si>
  <si>
    <t>Гутовский (ПСД памятники)</t>
  </si>
  <si>
    <t>кадастровые работы для ввода в эксплуатацию газопровода в р.п. Горный</t>
  </si>
  <si>
    <t>юбилейные мероприятия (Буготакский-100,0 Завьяловский-95,0, Заречный-65,0, Лебедевский 90,0, Репьевский -100,0, Степногутовский -100,0, Сурковский-75,0, Чемской - 100,0, Коуракский 65,0)</t>
  </si>
  <si>
    <t>р.п. Горный (ПСД к областным программам)</t>
  </si>
  <si>
    <t>учреждения образования (предписания, текущий ремонт)</t>
  </si>
  <si>
    <t>восстановление расходов по ПСД строительства СШ</t>
  </si>
  <si>
    <t>развитие  коммунальной инфраструктуры</t>
  </si>
  <si>
    <t>доходы за счет МБТ (г.Тогучин 95,9 градостроительная деят-ность, Буготакский 14,3, Коуракский-13,15, Гутовский-8,0, К-Ключ-6,0, Шахтинский-12,8 финансовый контроль)</t>
  </si>
  <si>
    <t>ПСД на объектах водоснабжения</t>
  </si>
  <si>
    <t>софинансирование расходов на прибретение автобусов</t>
  </si>
  <si>
    <t>софинансирование на реализацию мероприятий по подготовке объектов ЖКХ</t>
  </si>
  <si>
    <t>ЕДДС, подключение АДПИ</t>
  </si>
  <si>
    <t>г.Тогучин (мероприятия "Дня города"-250,0, софинансирование по дорогам 1000, подготовка к отопительному сезону  ЖКХ - 1562,9)</t>
  </si>
</sst>
</file>

<file path=xl/styles.xml><?xml version="1.0" encoding="utf-8"?>
<styleSheet xmlns="http://schemas.openxmlformats.org/spreadsheetml/2006/main">
  <numFmts count="4">
    <numFmt numFmtId="164" formatCode="0.0"/>
    <numFmt numFmtId="165" formatCode="#,##0.0;[Red]\-#,##0.0;0.0"/>
    <numFmt numFmtId="166" formatCode="00\.00\.00"/>
    <numFmt numFmtId="167" formatCode="#,##0.000"/>
  </numFmts>
  <fonts count="5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name val="Arial"/>
      <family val="2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30">
    <xf numFmtId="0" fontId="0" fillId="0" borderId="0" xfId="0"/>
    <xf numFmtId="4" fontId="1" fillId="0" borderId="1" xfId="0" applyNumberFormat="1" applyFont="1" applyBorder="1"/>
    <xf numFmtId="0" fontId="1" fillId="0" borderId="1" xfId="0" applyFont="1" applyBorder="1"/>
    <xf numFmtId="0" fontId="1" fillId="0" borderId="0" xfId="0" applyFont="1"/>
    <xf numFmtId="0" fontId="1" fillId="0" borderId="1" xfId="0" applyFont="1" applyBorder="1" applyAlignment="1">
      <alignment wrapText="1"/>
    </xf>
    <xf numFmtId="4" fontId="2" fillId="0" borderId="1" xfId="0" applyNumberFormat="1" applyFont="1" applyBorder="1"/>
    <xf numFmtId="0" fontId="2" fillId="0" borderId="1" xfId="0" applyFont="1" applyBorder="1" applyAlignment="1">
      <alignment wrapText="1"/>
    </xf>
    <xf numFmtId="0" fontId="2" fillId="0" borderId="1" xfId="0" applyFont="1" applyBorder="1"/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 vertical="top" wrapText="1"/>
    </xf>
    <xf numFmtId="165" fontId="4" fillId="0" borderId="1" xfId="1" applyNumberFormat="1" applyFont="1" applyFill="1" applyBorder="1" applyAlignment="1" applyProtection="1">
      <protection hidden="1"/>
    </xf>
    <xf numFmtId="164" fontId="2" fillId="0" borderId="1" xfId="0" applyNumberFormat="1" applyFont="1" applyBorder="1"/>
    <xf numFmtId="166" fontId="4" fillId="0" borderId="1" xfId="1" applyNumberFormat="1" applyFont="1" applyFill="1" applyBorder="1" applyAlignment="1" applyProtection="1">
      <protection hidden="1"/>
    </xf>
    <xf numFmtId="166" fontId="4" fillId="0" borderId="1" xfId="1" applyNumberFormat="1" applyFont="1" applyFill="1" applyBorder="1" applyAlignment="1" applyProtection="1">
      <alignment wrapText="1"/>
      <protection hidden="1"/>
    </xf>
    <xf numFmtId="164" fontId="1" fillId="0" borderId="0" xfId="0" applyNumberFormat="1" applyFont="1"/>
    <xf numFmtId="0" fontId="0" fillId="2" borderId="0" xfId="0" applyFill="1"/>
    <xf numFmtId="167" fontId="1" fillId="0" borderId="1" xfId="0" applyNumberFormat="1" applyFont="1" applyBorder="1"/>
    <xf numFmtId="167" fontId="4" fillId="0" borderId="1" xfId="0" applyNumberFormat="1" applyFont="1" applyBorder="1"/>
    <xf numFmtId="167" fontId="2" fillId="0" borderId="1" xfId="0" applyNumberFormat="1" applyFont="1" applyBorder="1"/>
    <xf numFmtId="4" fontId="1" fillId="0" borderId="1" xfId="0" applyNumberFormat="1" applyFont="1" applyFill="1" applyBorder="1"/>
    <xf numFmtId="0" fontId="1" fillId="0" borderId="1" xfId="0" applyFont="1" applyFill="1" applyBorder="1" applyAlignment="1">
      <alignment wrapText="1"/>
    </xf>
    <xf numFmtId="0" fontId="1" fillId="2" borderId="1" xfId="0" applyFont="1" applyFill="1" applyBorder="1"/>
    <xf numFmtId="0" fontId="2" fillId="2" borderId="1" xfId="0" applyFont="1" applyFill="1" applyBorder="1"/>
    <xf numFmtId="0" fontId="1" fillId="0" borderId="1" xfId="0" applyFont="1" applyFill="1" applyBorder="1"/>
    <xf numFmtId="167" fontId="1" fillId="0" borderId="1" xfId="0" applyNumberFormat="1" applyFont="1" applyFill="1" applyBorder="1"/>
    <xf numFmtId="0" fontId="2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center"/>
    </xf>
    <xf numFmtId="0" fontId="0" fillId="0" borderId="4" xfId="0" applyBorder="1" applyAlignment="1">
      <alignment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61"/>
  <sheetViews>
    <sheetView tabSelected="1" topLeftCell="A8" workbookViewId="0">
      <selection activeCell="F18" sqref="F18"/>
    </sheetView>
  </sheetViews>
  <sheetFormatPr defaultRowHeight="15" outlineLevelRow="1"/>
  <cols>
    <col min="1" max="1" width="77.5703125" customWidth="1"/>
    <col min="2" max="2" width="13.140625" customWidth="1"/>
    <col min="4" max="4" width="14" customWidth="1"/>
  </cols>
  <sheetData>
    <row r="1" spans="1:4" ht="15.75">
      <c r="A1" s="25" t="s">
        <v>23</v>
      </c>
      <c r="B1" s="25"/>
      <c r="C1" s="25"/>
    </row>
    <row r="2" spans="1:4" ht="9.6" customHeight="1">
      <c r="A2" s="3"/>
      <c r="B2" s="3"/>
      <c r="C2" s="3"/>
    </row>
    <row r="3" spans="1:4" ht="23.45" hidden="1" customHeight="1">
      <c r="A3" s="26" t="s">
        <v>2</v>
      </c>
      <c r="B3" s="27"/>
      <c r="C3" s="3"/>
    </row>
    <row r="4" spans="1:4" ht="54" customHeight="1">
      <c r="A4" s="8" t="s">
        <v>47</v>
      </c>
      <c r="B4" s="9">
        <v>150.15</v>
      </c>
      <c r="C4" s="3"/>
    </row>
    <row r="5" spans="1:4" ht="15" customHeight="1">
      <c r="A5" s="4" t="s">
        <v>39</v>
      </c>
      <c r="B5" s="1">
        <v>5118.8</v>
      </c>
      <c r="C5" s="3"/>
    </row>
    <row r="6" spans="1:4" ht="15.75" hidden="1">
      <c r="A6" s="4"/>
      <c r="B6" s="1"/>
      <c r="C6" s="3"/>
    </row>
    <row r="7" spans="1:4" ht="19.149999999999999" hidden="1" customHeight="1">
      <c r="A7" s="4"/>
      <c r="B7" s="1"/>
      <c r="C7" s="3"/>
    </row>
    <row r="8" spans="1:4" ht="19.899999999999999" customHeight="1">
      <c r="A8" s="7" t="s">
        <v>22</v>
      </c>
      <c r="B8" s="5">
        <f>SUM(B4:B7)</f>
        <v>5268.95</v>
      </c>
      <c r="C8" s="3"/>
      <c r="D8" s="15"/>
    </row>
    <row r="9" spans="1:4" ht="15.75">
      <c r="A9" s="3"/>
      <c r="B9" s="3"/>
      <c r="C9" s="3"/>
      <c r="D9" s="15"/>
    </row>
    <row r="10" spans="1:4" ht="15.75">
      <c r="A10" s="28" t="s">
        <v>0</v>
      </c>
      <c r="B10" s="28"/>
      <c r="C10" s="3"/>
      <c r="D10" s="15"/>
    </row>
    <row r="11" spans="1:4" ht="15.75" hidden="1">
      <c r="A11" s="2"/>
      <c r="B11" s="16"/>
      <c r="C11" s="3"/>
      <c r="D11" s="15"/>
    </row>
    <row r="12" spans="1:4" ht="15.75">
      <c r="A12" s="2" t="s">
        <v>24</v>
      </c>
      <c r="B12" s="16">
        <v>144.87</v>
      </c>
      <c r="C12" s="3"/>
      <c r="D12" s="15"/>
    </row>
    <row r="13" spans="1:4" ht="15.75">
      <c r="A13" s="4" t="s">
        <v>25</v>
      </c>
      <c r="B13" s="16">
        <v>350</v>
      </c>
      <c r="C13" s="3"/>
      <c r="D13" s="15"/>
    </row>
    <row r="14" spans="1:4" ht="15.75" hidden="1">
      <c r="A14" s="4"/>
      <c r="B14" s="16"/>
      <c r="C14" s="3"/>
    </row>
    <row r="15" spans="1:4" ht="15.75" hidden="1">
      <c r="A15" s="4"/>
      <c r="B15" s="16"/>
      <c r="C15" s="3"/>
    </row>
    <row r="16" spans="1:4" ht="64.5" customHeight="1">
      <c r="A16" s="4" t="s">
        <v>26</v>
      </c>
      <c r="B16" s="17">
        <v>52.634999999999998</v>
      </c>
      <c r="C16" s="14"/>
    </row>
    <row r="17" spans="1:3" ht="36" customHeight="1">
      <c r="A17" s="4" t="s">
        <v>36</v>
      </c>
      <c r="B17" s="1">
        <v>5</v>
      </c>
      <c r="C17" s="3"/>
    </row>
    <row r="18" spans="1:3" ht="15.75">
      <c r="A18" s="4" t="s">
        <v>44</v>
      </c>
      <c r="B18" s="24">
        <v>1665.7180000000001</v>
      </c>
      <c r="C18" s="3"/>
    </row>
    <row r="19" spans="1:3" ht="15.75">
      <c r="A19" s="4" t="s">
        <v>45</v>
      </c>
      <c r="B19" s="1">
        <v>1500</v>
      </c>
      <c r="C19" s="3"/>
    </row>
    <row r="20" spans="1:3" ht="15.75">
      <c r="A20" s="4" t="s">
        <v>46</v>
      </c>
      <c r="B20" s="1">
        <v>1000</v>
      </c>
      <c r="C20" s="3"/>
    </row>
    <row r="21" spans="1:3" ht="15.75">
      <c r="A21" s="4" t="s">
        <v>37</v>
      </c>
      <c r="B21" s="1">
        <v>935.8</v>
      </c>
      <c r="C21" s="3"/>
    </row>
    <row r="22" spans="1:3" ht="15.75">
      <c r="A22" s="4" t="s">
        <v>41</v>
      </c>
      <c r="B22" s="19">
        <v>380</v>
      </c>
      <c r="C22" s="3"/>
    </row>
    <row r="23" spans="1:3" ht="15.75">
      <c r="A23" s="4" t="s">
        <v>49</v>
      </c>
      <c r="B23" s="1">
        <v>547</v>
      </c>
      <c r="C23" s="3"/>
    </row>
    <row r="24" spans="1:3" ht="15" customHeight="1">
      <c r="A24" s="4" t="s">
        <v>50</v>
      </c>
      <c r="B24" s="1">
        <v>341</v>
      </c>
      <c r="C24" s="3"/>
    </row>
    <row r="25" spans="1:3" ht="15.75">
      <c r="A25" s="4" t="s">
        <v>48</v>
      </c>
      <c r="B25" s="1">
        <v>580</v>
      </c>
      <c r="C25" s="3"/>
    </row>
    <row r="26" spans="1:3" ht="15.75">
      <c r="A26" s="4" t="s">
        <v>51</v>
      </c>
      <c r="B26" s="1">
        <v>6</v>
      </c>
      <c r="C26" s="3"/>
    </row>
    <row r="27" spans="1:3" ht="15.75">
      <c r="A27" s="6" t="s">
        <v>21</v>
      </c>
      <c r="B27" s="18">
        <f>B28+B29+B30+B31+B32+B33</f>
        <v>6262.9</v>
      </c>
      <c r="C27" s="3"/>
    </row>
    <row r="28" spans="1:3" ht="15.75">
      <c r="A28" s="4" t="s">
        <v>27</v>
      </c>
      <c r="B28" s="1">
        <v>60</v>
      </c>
      <c r="C28" s="3"/>
    </row>
    <row r="29" spans="1:3" ht="15" customHeight="1">
      <c r="A29" s="4" t="s">
        <v>28</v>
      </c>
      <c r="B29" s="16">
        <v>100</v>
      </c>
      <c r="C29" s="3"/>
    </row>
    <row r="30" spans="1:3" ht="31.5" customHeight="1">
      <c r="A30" s="4" t="s">
        <v>52</v>
      </c>
      <c r="B30" s="1">
        <v>2812.9</v>
      </c>
      <c r="C30" s="3"/>
    </row>
    <row r="31" spans="1:3" ht="15.75">
      <c r="A31" s="4" t="s">
        <v>43</v>
      </c>
      <c r="B31" s="1">
        <v>2000</v>
      </c>
      <c r="C31" s="3"/>
    </row>
    <row r="32" spans="1:3" ht="47.25">
      <c r="A32" s="4" t="s">
        <v>42</v>
      </c>
      <c r="B32" s="19">
        <v>790</v>
      </c>
      <c r="C32" s="3"/>
    </row>
    <row r="33" spans="1:4" ht="15.75">
      <c r="A33" s="4" t="s">
        <v>40</v>
      </c>
      <c r="B33" s="1">
        <v>500</v>
      </c>
      <c r="C33" s="3"/>
    </row>
    <row r="34" spans="1:4" ht="15.75">
      <c r="A34" s="6" t="s">
        <v>1</v>
      </c>
      <c r="B34" s="18">
        <f>B11+B12+B13+B15+B16+B17+B18+B19+B20+B21+B23+B22+B27+B25+B24+B26</f>
        <v>13770.922999999999</v>
      </c>
      <c r="C34" s="3"/>
    </row>
    <row r="35" spans="1:4" ht="16.5" customHeight="1">
      <c r="A35" s="3"/>
      <c r="B35" s="3"/>
      <c r="C35" s="3"/>
    </row>
    <row r="36" spans="1:4" ht="46.5" customHeight="1">
      <c r="A36" s="29" t="s">
        <v>38</v>
      </c>
      <c r="B36" s="29"/>
      <c r="C36" s="29"/>
      <c r="D36" s="29"/>
    </row>
    <row r="37" spans="1:4" ht="31.5">
      <c r="A37" s="2" t="s">
        <v>3</v>
      </c>
      <c r="B37" s="4" t="s">
        <v>29</v>
      </c>
      <c r="C37" s="2" t="s">
        <v>4</v>
      </c>
      <c r="D37" s="2" t="s">
        <v>5</v>
      </c>
    </row>
    <row r="38" spans="1:4" ht="100.5" customHeight="1">
      <c r="A38" s="20" t="s">
        <v>30</v>
      </c>
      <c r="B38" s="4">
        <v>0</v>
      </c>
      <c r="C38" s="2">
        <v>1000</v>
      </c>
      <c r="D38" s="21">
        <f t="shared" ref="D38" si="0">C38-B38</f>
        <v>1000</v>
      </c>
    </row>
    <row r="39" spans="1:4" ht="94.5">
      <c r="A39" s="20" t="s">
        <v>31</v>
      </c>
      <c r="B39" s="4">
        <v>0</v>
      </c>
      <c r="C39" s="2">
        <v>3800</v>
      </c>
      <c r="D39" s="21">
        <f>C39-B39</f>
        <v>3800</v>
      </c>
    </row>
    <row r="40" spans="1:4" ht="83.25" customHeight="1">
      <c r="A40" s="20" t="s">
        <v>35</v>
      </c>
      <c r="B40" s="4">
        <v>82864.2</v>
      </c>
      <c r="C40" s="2">
        <v>81403.7</v>
      </c>
      <c r="D40" s="23">
        <f>C40-B40</f>
        <v>-1460.5</v>
      </c>
    </row>
    <row r="41" spans="1:4" ht="126">
      <c r="A41" s="20" t="s">
        <v>32</v>
      </c>
      <c r="B41" s="4">
        <v>0</v>
      </c>
      <c r="C41" s="2">
        <v>850</v>
      </c>
      <c r="D41" s="23">
        <f t="shared" ref="D41:D44" si="1">C41-B41</f>
        <v>850</v>
      </c>
    </row>
    <row r="42" spans="1:4" ht="47.25" customHeight="1">
      <c r="A42" s="20" t="s">
        <v>6</v>
      </c>
      <c r="B42" s="4">
        <v>260625.8</v>
      </c>
      <c r="C42" s="2">
        <v>265625.8</v>
      </c>
      <c r="D42" s="21">
        <f t="shared" si="1"/>
        <v>5000</v>
      </c>
    </row>
    <row r="43" spans="1:4" ht="78.75">
      <c r="A43" s="20" t="s">
        <v>33</v>
      </c>
      <c r="B43" s="4">
        <v>8844.0966700000008</v>
      </c>
      <c r="C43" s="2">
        <v>7775</v>
      </c>
      <c r="D43" s="21">
        <f t="shared" si="1"/>
        <v>-1069.0966700000008</v>
      </c>
    </row>
    <row r="44" spans="1:4" ht="63">
      <c r="A44" s="20" t="s">
        <v>34</v>
      </c>
      <c r="B44" s="4">
        <v>0</v>
      </c>
      <c r="C44" s="2">
        <v>5561.4</v>
      </c>
      <c r="D44" s="21">
        <f t="shared" si="1"/>
        <v>5561.4</v>
      </c>
    </row>
    <row r="45" spans="1:4" ht="15.75">
      <c r="A45" s="7" t="s">
        <v>7</v>
      </c>
      <c r="B45" s="7">
        <f t="shared" ref="B45:C45" si="2">B38+B39+B41+B42+B43+B44+B40</f>
        <v>352334.09667</v>
      </c>
      <c r="C45" s="7">
        <f t="shared" si="2"/>
        <v>366015.9</v>
      </c>
      <c r="D45" s="22">
        <f>D38+D39+D41+D42+D43+D44+D40</f>
        <v>13681.803329999999</v>
      </c>
    </row>
    <row r="46" spans="1:4" ht="15.75" hidden="1" outlineLevel="1">
      <c r="A46" s="2"/>
      <c r="B46" s="2"/>
      <c r="C46" s="2"/>
      <c r="D46" s="2"/>
    </row>
    <row r="47" spans="1:4" ht="78.75" hidden="1" outlineLevel="1">
      <c r="A47" s="4" t="s">
        <v>8</v>
      </c>
      <c r="B47" s="10"/>
      <c r="C47" s="2"/>
      <c r="D47" s="11">
        <f>D48+D49</f>
        <v>-19047.3</v>
      </c>
    </row>
    <row r="48" spans="1:4" ht="15.75" hidden="1" outlineLevel="1">
      <c r="A48" s="12" t="s">
        <v>9</v>
      </c>
      <c r="B48" s="10">
        <v>28465.8</v>
      </c>
      <c r="C48" s="10">
        <v>5425.5</v>
      </c>
      <c r="D48" s="2">
        <f t="shared" ref="D48:D49" si="3">C48-B48</f>
        <v>-23040.3</v>
      </c>
    </row>
    <row r="49" spans="1:4" ht="15.75" hidden="1" outlineLevel="1">
      <c r="A49" s="12" t="s">
        <v>10</v>
      </c>
      <c r="B49" s="12"/>
      <c r="C49" s="10">
        <v>3993</v>
      </c>
      <c r="D49" s="2">
        <f t="shared" si="3"/>
        <v>3993</v>
      </c>
    </row>
    <row r="50" spans="1:4" ht="78.75" hidden="1" outlineLevel="1">
      <c r="A50" s="4" t="s">
        <v>11</v>
      </c>
      <c r="B50" s="2"/>
      <c r="C50" s="2"/>
      <c r="D50" s="7">
        <f>D51+D52+D53+D54+D55+D56+D57+D58</f>
        <v>3476.0230000000001</v>
      </c>
    </row>
    <row r="51" spans="1:4" ht="15.75" hidden="1" outlineLevel="1">
      <c r="A51" s="12" t="s">
        <v>9</v>
      </c>
      <c r="B51" s="10"/>
      <c r="C51" s="10">
        <v>600</v>
      </c>
      <c r="D51" s="2">
        <f t="shared" ref="D51:D59" si="4">C51-B51</f>
        <v>600</v>
      </c>
    </row>
    <row r="52" spans="1:4" ht="15.75" hidden="1" outlineLevel="1">
      <c r="A52" s="12" t="s">
        <v>12</v>
      </c>
      <c r="B52" s="10"/>
      <c r="C52" s="10">
        <v>600</v>
      </c>
      <c r="D52" s="2">
        <f t="shared" si="4"/>
        <v>600</v>
      </c>
    </row>
    <row r="53" spans="1:4" ht="15.75" hidden="1" outlineLevel="1">
      <c r="A53" s="12" t="s">
        <v>13</v>
      </c>
      <c r="B53" s="10"/>
      <c r="C53" s="10">
        <v>380</v>
      </c>
      <c r="D53" s="2">
        <f t="shared" si="4"/>
        <v>380</v>
      </c>
    </row>
    <row r="54" spans="1:4" ht="15.75" hidden="1" outlineLevel="1">
      <c r="A54" s="12" t="s">
        <v>14</v>
      </c>
      <c r="B54" s="10"/>
      <c r="C54" s="10">
        <v>376.02300000000002</v>
      </c>
      <c r="D54" s="2">
        <f t="shared" si="4"/>
        <v>376.02300000000002</v>
      </c>
    </row>
    <row r="55" spans="1:4" ht="15.75" hidden="1" outlineLevel="1">
      <c r="A55" s="12" t="s">
        <v>15</v>
      </c>
      <c r="B55" s="10"/>
      <c r="C55" s="10">
        <v>380</v>
      </c>
      <c r="D55" s="2">
        <f t="shared" si="4"/>
        <v>380</v>
      </c>
    </row>
    <row r="56" spans="1:4" ht="15.75" hidden="1" outlineLevel="1">
      <c r="A56" s="12" t="s">
        <v>16</v>
      </c>
      <c r="B56" s="10"/>
      <c r="C56" s="10">
        <v>380</v>
      </c>
      <c r="D56" s="2">
        <f t="shared" si="4"/>
        <v>380</v>
      </c>
    </row>
    <row r="57" spans="1:4" ht="15.75" hidden="1" outlineLevel="1">
      <c r="A57" s="12" t="s">
        <v>17</v>
      </c>
      <c r="B57" s="10"/>
      <c r="C57" s="10">
        <v>380</v>
      </c>
      <c r="D57" s="2">
        <f t="shared" si="4"/>
        <v>380</v>
      </c>
    </row>
    <row r="58" spans="1:4" ht="15.75" hidden="1" outlineLevel="1">
      <c r="A58" s="12" t="s">
        <v>18</v>
      </c>
      <c r="B58" s="10"/>
      <c r="C58" s="10">
        <v>380</v>
      </c>
      <c r="D58" s="2">
        <f t="shared" si="4"/>
        <v>380</v>
      </c>
    </row>
    <row r="59" spans="1:4" ht="94.5" hidden="1" outlineLevel="1">
      <c r="A59" s="13" t="s">
        <v>19</v>
      </c>
      <c r="B59" s="2"/>
      <c r="C59" s="10">
        <v>72500</v>
      </c>
      <c r="D59" s="7">
        <f t="shared" si="4"/>
        <v>72500</v>
      </c>
    </row>
    <row r="60" spans="1:4" ht="15.75" hidden="1" outlineLevel="1">
      <c r="A60" s="7" t="s">
        <v>20</v>
      </c>
      <c r="B60" s="7"/>
      <c r="C60" s="7"/>
      <c r="D60" s="11">
        <f>D47+D50+D59</f>
        <v>56928.722999999998</v>
      </c>
    </row>
    <row r="61" spans="1:4" collapsed="1"/>
  </sheetData>
  <mergeCells count="4">
    <mergeCell ref="A1:C1"/>
    <mergeCell ref="A3:B3"/>
    <mergeCell ref="A10:B10"/>
    <mergeCell ref="A36:D36"/>
  </mergeCells>
  <pageMargins left="0.70866141732283472" right="0.31496062992125984" top="0.74803149606299213" bottom="0.74803149606299213" header="0.31496062992125984" footer="0.31496062992125984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MFNSO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Timofeeva_IB</dc:creator>
  <cp:lastModifiedBy>007</cp:lastModifiedBy>
  <cp:lastPrinted>2019-09-26T02:31:53Z</cp:lastPrinted>
  <dcterms:created xsi:type="dcterms:W3CDTF">2019-01-25T02:10:34Z</dcterms:created>
  <dcterms:modified xsi:type="dcterms:W3CDTF">2019-09-29T03:53:36Z</dcterms:modified>
</cp:coreProperties>
</file>