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  Тимофеева\Бюджет 2019\Поправки бюджета\Июнь\Решение сессии\"/>
    </mc:Choice>
  </mc:AlternateContent>
  <bookViews>
    <workbookView xWindow="0" yWindow="0" windowWidth="12072" windowHeight="5352"/>
  </bookViews>
  <sheets>
    <sheet name="Таблица 1" sheetId="4" r:id="rId1"/>
    <sheet name="Лист1" sheetId="3" r:id="rId2"/>
  </sheets>
  <definedNames>
    <definedName name="_xlnm._FilterDatabase" localSheetId="0" hidden="1">'Таблица 1'!$Q$9:$V$495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251" i="4" l="1"/>
  <c r="V250" i="4" s="1"/>
  <c r="V490" i="4"/>
  <c r="V483" i="4" s="1"/>
  <c r="V478" i="4"/>
  <c r="V458" i="4"/>
  <c r="V473" i="4" l="1"/>
  <c r="V468" i="4"/>
  <c r="V441" i="4"/>
  <c r="V434" i="4"/>
  <c r="V429" i="4"/>
  <c r="V398" i="4"/>
  <c r="V391" i="4"/>
  <c r="V382" i="4"/>
  <c r="V373" i="4"/>
  <c r="V366" i="4"/>
  <c r="V341" i="4"/>
  <c r="V328" i="4"/>
  <c r="V332" i="4"/>
  <c r="V323" i="4"/>
  <c r="V322" i="4" s="1"/>
  <c r="V314" i="4"/>
  <c r="V310" i="4"/>
  <c r="V303" i="4"/>
  <c r="V299" i="4"/>
  <c r="V278" i="4"/>
  <c r="V277" i="4" s="1"/>
  <c r="V276" i="4" s="1"/>
  <c r="V257" i="4"/>
  <c r="V256" i="4" s="1"/>
  <c r="V249" i="4" s="1"/>
  <c r="V269" i="4"/>
  <c r="V262" i="4"/>
  <c r="V245" i="4"/>
  <c r="V240" i="4"/>
  <c r="V236" i="4" s="1"/>
  <c r="V232" i="4"/>
  <c r="V214" i="4"/>
  <c r="V457" i="4" l="1"/>
  <c r="V327" i="4"/>
  <c r="V201" i="4"/>
  <c r="V200" i="4" s="1"/>
  <c r="V193" i="4"/>
  <c r="V189" i="4"/>
  <c r="V183" i="4"/>
  <c r="V178" i="4"/>
  <c r="V177" i="4" s="1"/>
  <c r="V163" i="4"/>
  <c r="V162" i="4" s="1"/>
  <c r="V158" i="4"/>
  <c r="V144" i="4"/>
  <c r="V143" i="4" s="1"/>
  <c r="V136" i="4"/>
  <c r="V129" i="4"/>
  <c r="V127" i="4"/>
  <c r="V124" i="4"/>
  <c r="V121" i="4"/>
  <c r="V117" i="4"/>
  <c r="V116" i="4" s="1"/>
  <c r="V113" i="4"/>
  <c r="V112" i="4" s="1"/>
  <c r="V108" i="4"/>
  <c r="V105" i="4"/>
  <c r="V101" i="4"/>
  <c r="V96" i="4"/>
  <c r="V89" i="4"/>
  <c r="V71" i="4"/>
  <c r="V68" i="4"/>
  <c r="V65" i="4"/>
  <c r="V49" i="4"/>
  <c r="V46" i="4"/>
  <c r="V16" i="4"/>
  <c r="V20" i="4"/>
  <c r="V25" i="4"/>
  <c r="V15" i="4" l="1"/>
  <c r="V14" i="4" s="1"/>
  <c r="V321" i="4"/>
  <c r="V120" i="4"/>
  <c r="V111" i="4" s="1"/>
  <c r="V104" i="4"/>
  <c r="V88" i="4"/>
  <c r="V45" i="4"/>
  <c r="V64" i="4"/>
  <c r="V44" i="4" l="1"/>
  <c r="V495" i="4" s="1"/>
</calcChain>
</file>

<file path=xl/sharedStrings.xml><?xml version="1.0" encoding="utf-8"?>
<sst xmlns="http://schemas.openxmlformats.org/spreadsheetml/2006/main" count="1091" uniqueCount="296">
  <si>
    <t>Итого</t>
  </si>
  <si>
    <t/>
  </si>
  <si>
    <t>88.0.03.70510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</si>
  <si>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</si>
  <si>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</si>
  <si>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</si>
  <si>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8800370510</t>
  </si>
  <si>
    <t>88.0.00.04110</t>
  </si>
  <si>
    <t>Председатель представительного органа муниципального образования</t>
  </si>
  <si>
    <t>88.0.00.02040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</si>
  <si>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</si>
  <si>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</si>
  <si>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</si>
  <si>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</si>
  <si>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обеспечение функций органов местного самоуправления</t>
  </si>
  <si>
    <t>88.0.00.00110</t>
  </si>
  <si>
    <t>Расходы на выплаты по оплате труда работников органов местного самоуправления</t>
  </si>
  <si>
    <t>ОБЩЕГОСУДАРСТВЕННЫЕ ВОПРОСЫ</t>
  </si>
  <si>
    <t>Иные межбюджетные трансферты</t>
  </si>
  <si>
    <t>Межбюджетные трансферты</t>
  </si>
  <si>
    <t>88.0.00.90030</t>
  </si>
  <si>
    <t>Софинансирование расходных обязательств, возникших при выполнении полномочий органов местного самоуправления поселений по вопросам местного значения</t>
  </si>
  <si>
    <t>88.0.00.70511</t>
  </si>
  <si>
    <t>Реализация мероприятий по проектам развития территориий муниципальных образований Новосибирской области, основанным на местных инициативах, в рамках государственной программы Новосибирской области "Управление финансами в Новосибирской области"</t>
  </si>
  <si>
    <t>88.0.02.70220</t>
  </si>
  <si>
    <t>Дотации</t>
  </si>
  <si>
    <t>Осуществление отдельных государственных полномочий Новосибирской области по расчету и предоставлению дотаций бюджетам поселений</t>
  </si>
  <si>
    <t>88.0.00.06500</t>
  </si>
  <si>
    <t>Обслуживание муниципального долга</t>
  </si>
  <si>
    <t>Обслуживание государственного (муниципального) долга</t>
  </si>
  <si>
    <t>Процентные платежи по муниципальному долгу</t>
  </si>
  <si>
    <t>27.0.00.07950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</si>
  <si>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</t>
  </si>
  <si>
    <t>18.0.P5.S6790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</si>
  <si>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</si>
  <si>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</si>
  <si>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Софинансрование расходов на реализацию мероприятий по государственной поддержке муниципальных образований Новосибирской области в части развития Всероссийского физкультурно-спортивного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области"</t>
  </si>
  <si>
    <t>18.0.P5.66790</t>
  </si>
  <si>
    <t>Реализация мероприятий по государственной поддержке муниципальных образований Новосибирской области в части развития Всероссийского физкультурно-спортивного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области"</t>
  </si>
  <si>
    <t>18.0.02.S0680</t>
  </si>
  <si>
    <t>Софинансирование расходов на реализацию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</si>
  <si>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18.0.02.70680</t>
  </si>
  <si>
    <t>Реализация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</si>
  <si>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18.0.00.07950</t>
  </si>
  <si>
    <t>Расходы на выплаты персоналу казенных учреждений</t>
  </si>
  <si>
    <t>Реализация мероприятий муниципальной программы "Развитие физической культуры и спорта в Тогучинском районе Новосибирской области на 2017-2019 годы"</t>
  </si>
  <si>
    <t>88.0.00.05140</t>
  </si>
  <si>
    <t>Субсидии некоммерческим организациям (за исключением государственных (муниципальных) учреждений)</t>
  </si>
  <si>
    <t>Субсидии отдельным общественным организациям и иным некоммерческим объединениям</t>
  </si>
  <si>
    <t>04.0.P3.52930</t>
  </si>
  <si>
    <t>Приобретение автотранспорта в целях доставки лиц старше 65 лет, проживающих в сельской местности, в медицинские организации</t>
  </si>
  <si>
    <t>04.0.13.70340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</si>
  <si>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</si>
  <si>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04.0.12.70340</t>
  </si>
  <si>
    <t>04.0.04.70289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</si>
  <si>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</si>
  <si>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</si>
  <si>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</si>
  <si>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88.0.00.04920</t>
  </si>
  <si>
    <t>Публичные нормативные социальные выплаты гражданам</t>
  </si>
  <si>
    <t>Социальные выплаты Почетным гражданм Тогучинского района</t>
  </si>
  <si>
    <t>32.0.02.L4979</t>
  </si>
  <si>
    <t>Реализация мероприятий муниципальной программы "Обеспечение жильем молодых семей в Тогучинском районе Новосибирской области на 2018 -2020 годы" по обеспечению жильем молодых семей в рамках государственной программы Новосибирской области "Обеспечение жильем молодых семей в Новосибирской области"</t>
  </si>
  <si>
    <t>28.0.01.R5676</t>
  </si>
  <si>
    <t>Реализация мероприятий муниципальной программы "Устойчивое развитие сельских территорий Тогучинского района Новосибирской области на 2014-2017 годы и на период до 2020 года" по улучшению жилищных условий граждан, проживающих в сельской местности, в том числе молодых семей и молодых специалистов,в рамках государственной программы Новосибирской области "Устойчивое развитие сельских территорий в Новосибирской области"</t>
  </si>
  <si>
    <t>04.0.02.70180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</si>
  <si>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</si>
  <si>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88.0.00.04910</t>
  </si>
  <si>
    <t>Доплаты к пенсиям, дополнительное пенсионное обеспечение</t>
  </si>
  <si>
    <t>88.0.00.04500</t>
  </si>
  <si>
    <t>Мероприятия в сфере культуры, кинематографии</t>
  </si>
  <si>
    <t>03.0.07.L4670</t>
  </si>
  <si>
    <t>Реализация мероприятий муниципальной программы "Культура Тогучинского района Новосибирской области на 2017-2021 годы", предоставляемых в рамках мероприятий по обеспечению развития и укрепления материально-технической базы домов культуры в населенных пунктах с числом жителей до 50 тысяч в рамках государственной программы Новосибирской области "Культура Новосибирской области"</t>
  </si>
  <si>
    <t>03.0.07.70290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</si>
  <si>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государственной программы Новосибирской области "Культура Новосибирской области на 2015 - 2020 годы" ( на комплектование книжных фондов)</t>
  </si>
  <si>
    <t>03.0.05.L5193</t>
  </si>
  <si>
    <t>Реализация мероприятий муниципальной программы "Культура Тогучинского района Новосибирской области на 2017-2021 годы" , предоставляемых на подключение муниципальных общедоступных библиотек и государственных центральных библиотек субъектов Российской Федерации к информационно-телекоммуникационной сети "Интернет" и развитие библиотечного дела с учетом задачи расширения информационных технологий и оцифровки в рамках государственной программы Новосибирской области "Культура Новосибирской области"</t>
  </si>
  <si>
    <t>03.0.05.L5192</t>
  </si>
  <si>
    <t>Реализация мероприятий муниципальной программы "Культура Тогучинского района Новосибирской области на 2017-2021 годы", предоставляемых на комплектование книжных фондов муниципальных общедоступных библиотек Новосибирской области в рамках государственной программы Новосибирской области "Культура Новосибирской области"</t>
  </si>
  <si>
    <t>03.0.03.70510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</si>
  <si>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</si>
  <si>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03.0.00.07950</t>
  </si>
  <si>
    <t>Реализация мероприятий муниципальной программы "Культура Тогучинского района Новосибирской области на 2017-2021 годы"</t>
  </si>
  <si>
    <t>88.0.00.04350</t>
  </si>
  <si>
    <t>Учреждения, обеспечивающие предоставление услуг в сфере образования</t>
  </si>
  <si>
    <t>22.0.03.70910</t>
  </si>
  <si>
    <t>Реализация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</si>
  <si>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21.0.00.07950</t>
  </si>
  <si>
    <t>Реализация мероприятий муниципальной программы "Выявление и поддержка одаренных детей и талантливой учащейся молодежи Тогучинского района на 2017-2020 годы"</t>
  </si>
  <si>
    <t>12.0.00.07950</t>
  </si>
  <si>
    <t>Реализация мероприятий муниципальной программы "Развитие кадрового потенциала дошкольного, общего и дополнительного образования детей в Тогучинском районе на 2017-2020 годы"</t>
  </si>
  <si>
    <t>07.3.02.S0550</t>
  </si>
  <si>
    <t>Софинансрование мероприятий подпрограммы  "Выявление и поддержка одаренных детей и талантливой учащейся молодежи в Новосибирской области"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</si>
  <si>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07.3.02.70550</t>
  </si>
  <si>
    <t>Реализация мероприятий подпрограммы  "Выявление и поддержка одаренных детей и талантливой учащейся молодежи в Новосибирской области"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</si>
  <si>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07.1.01.70380</t>
  </si>
  <si>
    <t>Реализация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</si>
  <si>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27.0.10.S0359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</si>
  <si>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местного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</si>
  <si>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27.0.10.70359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</si>
  <si>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</si>
  <si>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27.0.10.70179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</si>
  <si>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предоставляемых в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(улучшение социального положения семей с детьми, по обеспечению дружественных семье и детству общественных отношений и инфраструктуры жизнедеятельности)</t>
  </si>
  <si>
    <t>15.0.00.07950</t>
  </si>
  <si>
    <t>Реализация мероприятий муниципальной программы "Комплексная программа профилактики правонарушений в Тогучинском районе Новосибирской области на 2018-2020 годы"</t>
  </si>
  <si>
    <t>13.0.00.07950</t>
  </si>
  <si>
    <t>Реализация мероприятий муниципальной программы "Молодежь Тогучинского района Новосибирской области на 2017-2019 годы"</t>
  </si>
  <si>
    <t>88.0.03.S0510</t>
  </si>
  <si>
    <t>Софинансирование расходов в рамках реализации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</si>
  <si>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88.0.00.04230</t>
  </si>
  <si>
    <t>Учреждения по внешкольной работе с детьми</t>
  </si>
  <si>
    <t>88.0.00.04240</t>
  </si>
  <si>
    <t>Детские дома</t>
  </si>
  <si>
    <t>88.0.00.04210</t>
  </si>
  <si>
    <t>Школы-детские сады, школы начальные, неполные средние и средние</t>
  </si>
  <si>
    <t>88.0.00.03380</t>
  </si>
  <si>
    <t>Бюджетные инвестиции</t>
  </si>
  <si>
    <t>Капитальные вложения в объекты государственной (муниципальной) собственности</t>
  </si>
  <si>
    <t>Мероприятия в области строительства, архитектуры и градостроительства</t>
  </si>
  <si>
    <t>22.0.03.S0910</t>
  </si>
  <si>
    <t>Софинансирование расходов на реализацию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</si>
  <si>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07.1.04.70849</t>
  </si>
  <si>
    <t>Социальная поддержка отдельных категорий детей, обучающихся в образовательных организациях</t>
  </si>
  <si>
    <t>07.1.04.70140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</si>
  <si>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</si>
  <si>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07.1.04.70120</t>
  </si>
  <si>
    <t>Реализация основных общеобразовательных программ в муниципальных общеобразовательных организациях</t>
  </si>
  <si>
    <t>07.1.04.70110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</si>
  <si>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</si>
  <si>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07.1.01.S0380</t>
  </si>
  <si>
    <t>Софинансирование расходов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</si>
  <si>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88.0.00.04200</t>
  </si>
  <si>
    <t>Детские дошкольные учреждения</t>
  </si>
  <si>
    <t>07.1.07.L0272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</si>
  <si>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</si>
  <si>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08.0.00.07950</t>
  </si>
  <si>
    <t>Реализация мероприятий муниципальной программы "Природоохранные мероприятия Тогучинского района Новосибирской области на 2018-2020 годы"</t>
  </si>
  <si>
    <t>99.0.00.70160</t>
  </si>
  <si>
    <t>Организация проведения мероприятий по отлову и содержанию безнадзорных животных</t>
  </si>
  <si>
    <t>09.2.F2.55552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</si>
  <si>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</si>
  <si>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09.2.F2.55551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</si>
  <si>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</si>
  <si>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88.0.00.09020</t>
  </si>
  <si>
    <t>Оценка недвижимости, признание прав и регулирование отношений по муниципальной собственности в части иного имущества</t>
  </si>
  <si>
    <t>88.0.00.03550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</si>
  <si>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</si>
  <si>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Мероприятия в области коммунального хозяйства</t>
  </si>
  <si>
    <t>16.3.02.S0580</t>
  </si>
  <si>
    <t>Софинансирование мероприятий муниципальной программы ""Развитие газификации Тогучинского района Новосибирской области"за счет средств местного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области"</t>
  </si>
  <si>
    <t>16.3.02.70580</t>
  </si>
  <si>
    <t>09.1.03.S0810</t>
  </si>
  <si>
    <t>Софинансирование расходов в рамках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хозяйства" государственной программы Новосибирскй области "Жилищно-коммунальное хозяйство Новосибирской области"</t>
  </si>
  <si>
    <t>09.1.03.70810</t>
  </si>
  <si>
    <t>Обеспечение мероприятий по подготовке объектов жилищно-коммунального хозяйства Новосибирской области к работе в осенне-зимний период в рамках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</si>
  <si>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41.4.01.S0650</t>
  </si>
  <si>
    <t>Софинансирование расходов на реализацию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</si>
  <si>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41.4.01.70650</t>
  </si>
  <si>
    <t>Реализация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</si>
  <si>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04.0.04.R0829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</si>
  <si>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</si>
  <si>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04.0.04.70139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</si>
  <si>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</si>
  <si>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06.0.11.70690</t>
  </si>
  <si>
    <t>Софинансирование расходов муниципальной программы «Муниципальная поддержка малого и среднего предпринимательства в Тогучинском районе»  за счет средств областного бюджета, предоставляемой в рамках государственной программы Новосибирской области "Развитие субъектов малого и среднего предпринимательства в Новосибирской области"</t>
  </si>
  <si>
    <t>06.0.00.07950</t>
  </si>
  <si>
    <t>Реализация мероприятий муниципальной программы "Муниципальная поддержка малого и среднего предпринимательства в Тогучинском районе на 2017-2019 годы"</t>
  </si>
  <si>
    <t>02.0.00.07950</t>
  </si>
  <si>
    <t>Реализация мероприятий муниципальной программы "Поддержка инвестиционной деятельности на территории Тогучинского района Новосибирской области на 2018-2020 годы"</t>
  </si>
  <si>
    <t>30.1.01.S0570</t>
  </si>
  <si>
    <t>Софинансирование мероприятий по модернизации и развитию инфраструктуры связи на территории Новосибирской области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области"</t>
  </si>
  <si>
    <t>30.1.01.70570</t>
  </si>
  <si>
    <t>Реализация мероприятий по модернизации и развитию инфраструктуры связи на территории Новосибирской области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области"</t>
  </si>
  <si>
    <t>20.0.04.70760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</si>
  <si>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</si>
  <si>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20.0.00.07950</t>
  </si>
  <si>
    <t>Реализация мероприятий муниципальной программы "Повышение безопасности дорожного движения по Тогучинскому району Новосибирской области на 2015-2020 годы"</t>
  </si>
  <si>
    <t>88.0.00.03030</t>
  </si>
  <si>
    <t>Отдельные мероприятия в области автомобильного транспорта</t>
  </si>
  <si>
    <t>24.0.00.S0404</t>
  </si>
  <si>
    <t>Софинансирование мероприятия в рамках государственной программы Новосибирской области "Обеспечение  доступности услуг общественного пассажирского транспорта, в том числе Новосибирского метрополитена, для населения Новосибирской области на 2014-2021 годы"</t>
  </si>
  <si>
    <t>24.0.00.00404</t>
  </si>
  <si>
    <t>Мероприятия в рамках государственной программы Новосибирской области "Обеспечение  доступности услуг общественного пассажирского транспорта, в том числе Новосибирского метрополитена, для населения Новосибирской области на 2014-2021 годы"</t>
  </si>
  <si>
    <t>19.0.00.07950</t>
  </si>
  <si>
    <t>Реализация мероприятий муниципальной программы «Развитие сельского хозяйства и регулирование рынков сельскохозяйственной продукции, сырья и продовольствия в Тогучинском районе Новосибирской области на 2013-2020 годы»</t>
  </si>
  <si>
    <t>17.0.07.S0330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</si>
  <si>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2019-2021 годы" за счет средств областного бюджета, предоставляемых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(обеспечение автономными дымовыми пожарными извещателями жилых помещений,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инвалиды)</t>
  </si>
  <si>
    <t>17.0.07.70330</t>
  </si>
  <si>
    <t>88.0.00.02250</t>
  </si>
  <si>
    <t>Учреждения по обеспечению безопасности жизнедеятельности населения</t>
  </si>
  <si>
    <t>88.0.00.02190</t>
  </si>
  <si>
    <t>Подготовка населения и организаций к действиям в чрезвычайной ситуации в мирное и военное время</t>
  </si>
  <si>
    <t>17.0.00.07950</t>
  </si>
  <si>
    <t>Реализация мероприятий муниципальной программы «Обеспечение безопасности жизнедеятельности населения Тогучинского района Новосибирской области на 2019 -2021 годы»</t>
  </si>
  <si>
    <t>99.0.00.51180</t>
  </si>
  <si>
    <t>Субвенции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</si>
  <si>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</si>
  <si>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88.0.00.09300</t>
  </si>
  <si>
    <t>Учреждение выполняющее административно-хозяйственные функции</t>
  </si>
  <si>
    <t>88.0.00.09200</t>
  </si>
  <si>
    <t>Другие вопросы органов местного самоуправления</t>
  </si>
  <si>
    <t>88.0.00.09010</t>
  </si>
  <si>
    <t>Оценка недвижимости, признание прав и регулирование отношений по муниципальной собственности в части оформления земельных участков</t>
  </si>
  <si>
    <t>23.2.04.S0610</t>
  </si>
  <si>
    <t>Расходы по софинансированию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области», предоставляемых в рамках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</si>
  <si>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23.2.04.70610</t>
  </si>
  <si>
    <t>Реализация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области», предоставляемых  в рамках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</si>
  <si>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88.0.00.05000</t>
  </si>
  <si>
    <t>Резервные средства</t>
  </si>
  <si>
    <t>Резервные фонды  администрации Тогучинского района</t>
  </si>
  <si>
    <t>88.0.00.08110</t>
  </si>
  <si>
    <t>Руководитель контрольно-ревизионной комиссии</t>
  </si>
  <si>
    <t>05.0.07.51200</t>
  </si>
  <si>
    <t>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</si>
  <si>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99.0.00.70210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</si>
  <si>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</si>
  <si>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05.0.06.70230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</si>
  <si>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</si>
  <si>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05.0.05.70190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</si>
  <si>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</si>
  <si>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04.0.04.70159</t>
  </si>
  <si>
    <t>Образование и организация деятельности комиссий по делам несовершеннолетних и защите их прав</t>
  </si>
  <si>
    <t>88.0.00.02110</t>
  </si>
  <si>
    <t>Глава муниципального образования</t>
  </si>
  <si>
    <t>8800002110</t>
  </si>
  <si>
    <t>Функционирование высшего должностного лица субъекта Российской Федерации и муниципального образования</t>
  </si>
  <si>
    <t>2019 год</t>
  </si>
  <si>
    <t>Наименование</t>
  </si>
  <si>
    <t>Наименование показателя</t>
  </si>
  <si>
    <t>(тыс.руб.)</t>
  </si>
  <si>
    <t xml:space="preserve">"О внесении изменений в решение двадцать первой сессии Совета депутатов Тогучинского района Новосибирской области третьего созыва от 25.12.2018 №178 «О бюджете Тогучинского района Новосибирской области на 2019 год и плановый период 2020 и 2021 годов" </t>
  </si>
  <si>
    <t xml:space="preserve">к решению 24-ой сессии </t>
  </si>
  <si>
    <t>от 21.06.2019 года</t>
  </si>
  <si>
    <t>Реализация мероприятий муниципальной программы "Развитие газификации Тогучинского района Новосибирской области"за счет средств областного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области"</t>
  </si>
  <si>
    <t>Совета депутатов Тогучинского района  Новосибирской области третьего  созыва №207</t>
  </si>
  <si>
    <t>Таблица 1</t>
  </si>
  <si>
    <t>раздел</t>
  </si>
  <si>
    <t>подраздел</t>
  </si>
  <si>
    <t>целевая статья</t>
  </si>
  <si>
    <t>вид  расходов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</si>
  <si>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Тогучинского района Новосибирской области на 2019 год</t>
  </si>
  <si>
    <t>Приложение  № 7</t>
  </si>
  <si>
    <t xml:space="preserve"> Муниципальная программа "Поддержка инвестиционной деятельности на территории Тогучинского района Новосибирской области на 2018-2020 годы"</t>
  </si>
  <si>
    <t>Муниципальная программа "Культура Тогучинского района Новосибирской области на 2017-2021 годы"</t>
  </si>
  <si>
    <t>02.0.00.00000</t>
  </si>
  <si>
    <t>03.0.00.00000</t>
  </si>
  <si>
    <t>Государственная программа Новосибирской облати "Развитие системы социальной поддержки населения и улучшение социального положения семей с детьми в Новосибирской области"</t>
  </si>
  <si>
    <t>Государственная программа Новосибирской области "Юстиция"</t>
  </si>
  <si>
    <t>Муниципальная программа "Муниципальная поддержка малого и среднего предпринимательства в Тогучинском районе на 2017-2019 годы "</t>
  </si>
  <si>
    <t>06.0.00.00000</t>
  </si>
  <si>
    <t>Государственная программа Новосибирской области "Развитие образования, создание условий для социализации детей и учащейся молодежи в Новосибирской области"</t>
  </si>
  <si>
    <t>07.0.00.00000</t>
  </si>
  <si>
    <t>.08.0.00.00000</t>
  </si>
  <si>
    <t>Муниципальная программа  "Природоохранные мероприятия Тогучинского района Новосибирской области на 2018-2020 годы"</t>
  </si>
  <si>
    <t>.09.0.00.00000</t>
  </si>
  <si>
    <t>Государственная программа Новосибирской области " Жилищно-коммунальное хозяйство Новосибирской области"</t>
  </si>
  <si>
    <t>Муниципальная программа "Развитие кадрового потенциала дошкольного, общего и дополнительного образования детей в Тогучинском районе на 2017-2020 годы"</t>
  </si>
  <si>
    <t>Муниципальная программа "Молодежь Тогучинского района на 2017-2019 годы"</t>
  </si>
  <si>
    <t>13.0.00.00000</t>
  </si>
  <si>
    <t>15.0.00.00000</t>
  </si>
  <si>
    <t>Муниципальная программа "Комплексная программа профилактики правонарушений в Тогучинском районе Новосибирской области на 2018-2020 годы"</t>
  </si>
  <si>
    <t>16.0.00.00000</t>
  </si>
  <si>
    <t>Муниципальная программа "Развитие газификации Тогучинского района Новосибирской области на 2017-2020 годы</t>
  </si>
  <si>
    <t>Муниципальная программа «Обеспечение безопасности жизнедеятельности населения Тогучинского района Новосибирской области на 2019 -2021 годы»</t>
  </si>
  <si>
    <t>17.0.00.00000</t>
  </si>
  <si>
    <t>18.0.00.00000</t>
  </si>
  <si>
    <t>Муниципальная программа "Развитие физической культуры и спорта в Тогучинском районе Новосибирской области на 2017-2019 годы"</t>
  </si>
  <si>
    <t>19.0.00.00000</t>
  </si>
  <si>
    <t>Муниципальная программа «Развитие сельского хозяйства и регулирование рынков сельскохозяйственной продукции, сырья и продовольствия в Тогучинском районе Новосибирской области на 2013-2020 годы»</t>
  </si>
  <si>
    <t>20.0.00.00000</t>
  </si>
  <si>
    <t>Муниципальная программа "Выявление и поддержка одаренных детей и талантливой учащейся молодежи Тогучинского района на 2017-2020 годы"</t>
  </si>
  <si>
    <t>Государственная программа Новосибирской области "Построение и развитие аппаратно-программного комплекса "Безопасный город" в Новосибирский области"</t>
  </si>
  <si>
    <t>Муниципальная программа «Поддержка местных инициатив и развитие территориального общественного самоуправления на территории Тогучинского района Новосибирской области на 2018-2020 годы»</t>
  </si>
  <si>
    <t>23.0.00.00000</t>
  </si>
  <si>
    <t>Государственная программа Новосибирской области "Обеспечение  доступности услуг общественного пассажирского транспорта, в том числе Новосибирского метрополитена, для населения Новосибирской области на 2014-2021 годы"</t>
  </si>
  <si>
    <t>Муниципальная программа "Меры поддержки демографического развития Тогучинского района Новосибирской области на 2019-2021 годы"</t>
  </si>
  <si>
    <t>27.0.00.00000</t>
  </si>
  <si>
    <t>Муниципальная программа "Устойчивое развитие сельских территорий Тогучинского района Новосибирской области на 2014-2017 годы и на период до 2020 года"</t>
  </si>
  <si>
    <t>28.0.00.00000</t>
  </si>
  <si>
    <t>30.0.00.00000</t>
  </si>
  <si>
    <t>Государственная программа Новосибирской области "Развитие инфраструктуры информационного общества Новосибирской области"</t>
  </si>
  <si>
    <t>32.0.00.00000</t>
  </si>
  <si>
    <t>Муниципальная программа «Обеспечение жильем молодых семей в Тогучинском районе Новосибирской области на 2018 -2020 годы»</t>
  </si>
  <si>
    <t>41.0.00.00000</t>
  </si>
  <si>
    <t>Государственная программа Новосибирской области "Стимулирование развития жилищного строительства в Новосибирской области"</t>
  </si>
  <si>
    <t>Непрограммные мероприятия бюджета Тогучинского района</t>
  </si>
  <si>
    <t>88.0.00.00000</t>
  </si>
  <si>
    <t>.04.0.00.00000</t>
  </si>
  <si>
    <t>05.0.00.00000</t>
  </si>
  <si>
    <t>99.0.00.00000</t>
  </si>
  <si>
    <t>Непрограммные мероприятия областного бюджета</t>
  </si>
  <si>
    <t>12.0.00.00000</t>
  </si>
  <si>
    <t>21.0.00.00000</t>
  </si>
  <si>
    <t>22.0.00.00000</t>
  </si>
  <si>
    <t>24.0.00.00000</t>
  </si>
  <si>
    <t>Муниципальная программа "Повышение безопасности дорожного движения по Тогучинскому району Новосибирской области на 2015-2020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</si>
</sst>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5" formatCode="000;[Red]\-000;&quot;&quot;"/>
    <numFmt numFmtId="166" formatCode="00;[Red]\-00;&quot;&quot;"/>
    <numFmt numFmtId="167" formatCode="000"/>
    <numFmt numFmtId="168" formatCode="0000000000"/>
    <numFmt numFmtId="169" formatCode="0000"/>
    <numFmt numFmtId="170" formatCode="0.00000"/>
    <numFmt numFmtId="171" formatCode="#,##0.00000"/>
  </numFmts>
  <fonts count="13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  <font>
      <sz val="8"/>
      <color indexed="9"/>
      <name val="Arial"/>
      <family val="2"/>
      <charset val="204"/>
    </font>
    <font>
      <sz val="10"/>
      <color indexed="9"/>
      <name val="Arial"/>
      <family val="2"/>
      <charset val="204"/>
    </font>
    <font>
      <b/>
      <sz val="8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i/>
      <sz val="8"/>
      <name val="Arial"/>
      <family val="2"/>
      <charset val="204"/>
    </font>
    <font>
      <b/>
      <i/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47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9" fillId="0" borderId="0"/>
  </cellStyleXfs>
  <cellXfs count="114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Alignment="1" applyProtection="1">
      <protection hidden="1"/>
    </xf>
    <xf numFmtId="0" fontId="2" fillId="0" borderId="0" xfId="1" applyFont="1" applyAlignment="1" applyProtection="1">
      <protection hidden="1"/>
    </xf>
    <xf numFmtId="0" fontId="2" fillId="0" borderId="0" xfId="1" applyFont="1" applyFill="1" applyAlignment="1" applyProtection="1">
      <protection hidden="1"/>
    </xf>
    <xf numFmtId="0" fontId="2" fillId="0" borderId="1" xfId="1" applyFont="1" applyFill="1" applyBorder="1" applyAlignment="1" applyProtection="1">
      <protection hidden="1"/>
    </xf>
    <xf numFmtId="0" fontId="5" fillId="0" borderId="0" xfId="1" applyFont="1" applyFill="1" applyAlignment="1" applyProtection="1">
      <protection hidden="1"/>
    </xf>
    <xf numFmtId="9" fontId="5" fillId="0" borderId="0" xfId="1" applyNumberFormat="1" applyFont="1" applyFill="1" applyAlignment="1" applyProtection="1">
      <protection hidden="1"/>
    </xf>
    <xf numFmtId="0" fontId="5" fillId="0" borderId="4" xfId="1" applyFont="1" applyFill="1" applyBorder="1" applyAlignment="1" applyProtection="1">
      <protection hidden="1"/>
    </xf>
    <xf numFmtId="0" fontId="6" fillId="0" borderId="4" xfId="1" applyFont="1" applyFill="1" applyBorder="1" applyAlignment="1" applyProtection="1">
      <protection hidden="1"/>
    </xf>
    <xf numFmtId="0" fontId="5" fillId="0" borderId="4" xfId="1" applyNumberFormat="1" applyFont="1" applyFill="1" applyBorder="1" applyAlignment="1" applyProtection="1">
      <protection hidden="1"/>
    </xf>
    <xf numFmtId="0" fontId="5" fillId="0" borderId="3" xfId="1" applyNumberFormat="1" applyFont="1" applyFill="1" applyBorder="1" applyAlignment="1" applyProtection="1">
      <protection hidden="1"/>
    </xf>
    <xf numFmtId="0" fontId="5" fillId="0" borderId="5" xfId="1" applyNumberFormat="1" applyFont="1" applyFill="1" applyBorder="1" applyAlignment="1" applyProtection="1">
      <protection hidden="1"/>
    </xf>
    <xf numFmtId="0" fontId="5" fillId="0" borderId="6" xfId="1" applyFont="1" applyFill="1" applyBorder="1" applyAlignment="1" applyProtection="1">
      <protection hidden="1"/>
    </xf>
    <xf numFmtId="0" fontId="2" fillId="0" borderId="6" xfId="1" applyFont="1" applyFill="1" applyBorder="1" applyAlignment="1" applyProtection="1">
      <protection hidden="1"/>
    </xf>
    <xf numFmtId="165" fontId="2" fillId="0" borderId="11" xfId="1" applyNumberFormat="1" applyFont="1" applyFill="1" applyBorder="1" applyAlignment="1" applyProtection="1">
      <protection hidden="1"/>
    </xf>
    <xf numFmtId="0" fontId="2" fillId="0" borderId="11" xfId="1" applyNumberFormat="1" applyFont="1" applyFill="1" applyBorder="1" applyAlignment="1" applyProtection="1">
      <protection hidden="1"/>
    </xf>
    <xf numFmtId="166" fontId="2" fillId="0" borderId="11" xfId="1" applyNumberFormat="1" applyFont="1" applyFill="1" applyBorder="1" applyAlignment="1" applyProtection="1">
      <protection hidden="1"/>
    </xf>
    <xf numFmtId="165" fontId="2" fillId="0" borderId="10" xfId="1" applyNumberFormat="1" applyFont="1" applyFill="1" applyBorder="1" applyAlignment="1" applyProtection="1">
      <alignment horizontal="left" wrapText="1"/>
      <protection hidden="1"/>
    </xf>
    <xf numFmtId="167" fontId="2" fillId="0" borderId="10" xfId="1" applyNumberFormat="1" applyFont="1" applyFill="1" applyBorder="1" applyAlignment="1" applyProtection="1">
      <alignment wrapText="1"/>
      <protection hidden="1"/>
    </xf>
    <xf numFmtId="167" fontId="2" fillId="0" borderId="9" xfId="1" applyNumberFormat="1" applyFont="1" applyFill="1" applyBorder="1" applyAlignment="1" applyProtection="1">
      <alignment wrapText="1"/>
      <protection hidden="1"/>
    </xf>
    <xf numFmtId="165" fontId="4" fillId="0" borderId="11" xfId="1" applyNumberFormat="1" applyFont="1" applyFill="1" applyBorder="1" applyAlignment="1" applyProtection="1">
      <protection hidden="1"/>
    </xf>
    <xf numFmtId="166" fontId="4" fillId="0" borderId="11" xfId="1" applyNumberFormat="1" applyFont="1" applyFill="1" applyBorder="1" applyAlignment="1" applyProtection="1">
      <protection hidden="1"/>
    </xf>
    <xf numFmtId="165" fontId="4" fillId="0" borderId="10" xfId="1" applyNumberFormat="1" applyFont="1" applyFill="1" applyBorder="1" applyAlignment="1" applyProtection="1">
      <alignment horizontal="left" wrapText="1"/>
      <protection hidden="1"/>
    </xf>
    <xf numFmtId="0" fontId="4" fillId="0" borderId="10" xfId="1" applyNumberFormat="1" applyFont="1" applyFill="1" applyBorder="1" applyAlignment="1" applyProtection="1">
      <alignment wrapText="1"/>
      <protection hidden="1"/>
    </xf>
    <xf numFmtId="0" fontId="4" fillId="0" borderId="9" xfId="1" applyNumberFormat="1" applyFont="1" applyFill="1" applyBorder="1" applyAlignment="1" applyProtection="1">
      <alignment wrapText="1"/>
      <protection hidden="1"/>
    </xf>
    <xf numFmtId="169" fontId="4" fillId="0" borderId="9" xfId="1" applyNumberFormat="1" applyFont="1" applyFill="1" applyBorder="1" applyAlignment="1" applyProtection="1">
      <alignment wrapText="1"/>
      <protection hidden="1"/>
    </xf>
    <xf numFmtId="167" fontId="5" fillId="0" borderId="9" xfId="1" applyNumberFormat="1" applyFont="1" applyFill="1" applyBorder="1" applyAlignment="1" applyProtection="1">
      <alignment wrapText="1"/>
      <protection hidden="1"/>
    </xf>
    <xf numFmtId="167" fontId="4" fillId="2" borderId="9" xfId="1" applyNumberFormat="1" applyFont="1" applyFill="1" applyBorder="1" applyAlignment="1" applyProtection="1">
      <alignment wrapText="1"/>
      <protection hidden="1"/>
    </xf>
    <xf numFmtId="0" fontId="2" fillId="0" borderId="2" xfId="1" applyFont="1" applyBorder="1" applyAlignment="1" applyProtection="1">
      <protection hidden="1"/>
    </xf>
    <xf numFmtId="0" fontId="1" fillId="0" borderId="2" xfId="1" applyBorder="1" applyAlignment="1" applyProtection="1">
      <protection hidden="1"/>
    </xf>
    <xf numFmtId="0" fontId="2" fillId="0" borderId="17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4" xfId="1" applyNumberFormat="1" applyFont="1" applyFill="1" applyBorder="1" applyAlignment="1" applyProtection="1">
      <alignment horizontal="center" vertical="center"/>
      <protection hidden="1"/>
    </xf>
    <xf numFmtId="0" fontId="2" fillId="0" borderId="16" xfId="1" applyNumberFormat="1" applyFont="1" applyFill="1" applyBorder="1" applyAlignment="1" applyProtection="1">
      <alignment horizontal="center" vertical="center"/>
      <protection hidden="1"/>
    </xf>
    <xf numFmtId="0" fontId="2" fillId="0" borderId="4" xfId="1" applyNumberFormat="1" applyFont="1" applyFill="1" applyBorder="1" applyAlignment="1" applyProtection="1">
      <alignment horizontal="center" wrapText="1"/>
      <protection hidden="1"/>
    </xf>
    <xf numFmtId="0" fontId="2" fillId="0" borderId="4" xfId="1" applyFont="1" applyBorder="1" applyAlignment="1" applyProtection="1">
      <protection hidden="1"/>
    </xf>
    <xf numFmtId="0" fontId="1" fillId="0" borderId="4" xfId="1" applyBorder="1" applyAlignment="1" applyProtection="1">
      <protection hidden="1"/>
    </xf>
    <xf numFmtId="0" fontId="4" fillId="0" borderId="0" xfId="1" applyNumberFormat="1" applyFont="1" applyFill="1" applyAlignment="1" applyProtection="1">
      <protection hidden="1"/>
    </xf>
    <xf numFmtId="0" fontId="2" fillId="0" borderId="0" xfId="1" applyNumberFormat="1" applyFont="1" applyFill="1" applyAlignment="1" applyProtection="1">
      <alignment horizontal="center" wrapText="1"/>
      <protection hidden="1"/>
    </xf>
    <xf numFmtId="0" fontId="1" fillId="0" borderId="0" xfId="1" applyNumberFormat="1" applyFont="1" applyFill="1" applyAlignment="1" applyProtection="1">
      <alignment horizontal="left" wrapText="1"/>
      <protection hidden="1"/>
    </xf>
    <xf numFmtId="170" fontId="7" fillId="0" borderId="12" xfId="1" applyNumberFormat="1" applyFont="1" applyBorder="1" applyAlignment="1" applyProtection="1">
      <protection hidden="1"/>
    </xf>
    <xf numFmtId="170" fontId="2" fillId="0" borderId="12" xfId="1" applyNumberFormat="1" applyFont="1" applyBorder="1" applyAlignment="1" applyProtection="1">
      <protection hidden="1"/>
    </xf>
    <xf numFmtId="165" fontId="7" fillId="0" borderId="10" xfId="1" applyNumberFormat="1" applyFont="1" applyFill="1" applyBorder="1" applyAlignment="1" applyProtection="1">
      <alignment horizontal="left" wrapText="1"/>
      <protection hidden="1"/>
    </xf>
    <xf numFmtId="165" fontId="2" fillId="0" borderId="15" xfId="1" applyNumberFormat="1" applyFont="1" applyFill="1" applyBorder="1" applyAlignment="1" applyProtection="1">
      <alignment horizontal="left" wrapText="1"/>
      <protection hidden="1"/>
    </xf>
    <xf numFmtId="165" fontId="2" fillId="0" borderId="18" xfId="1" applyNumberFormat="1" applyFont="1" applyFill="1" applyBorder="1" applyAlignment="1" applyProtection="1">
      <protection hidden="1"/>
    </xf>
    <xf numFmtId="166" fontId="2" fillId="0" borderId="18" xfId="1" applyNumberFormat="1" applyFont="1" applyFill="1" applyBorder="1" applyAlignment="1" applyProtection="1">
      <protection hidden="1"/>
    </xf>
    <xf numFmtId="170" fontId="2" fillId="0" borderId="13" xfId="1" applyNumberFormat="1" applyFont="1" applyBorder="1" applyAlignment="1" applyProtection="1">
      <protection hidden="1"/>
    </xf>
    <xf numFmtId="0" fontId="4" fillId="0" borderId="16" xfId="1" applyNumberFormat="1" applyFont="1" applyFill="1" applyBorder="1" applyAlignment="1" applyProtection="1">
      <alignment vertical="center"/>
      <protection hidden="1"/>
    </xf>
    <xf numFmtId="0" fontId="2" fillId="0" borderId="2" xfId="1" applyNumberFormat="1" applyFont="1" applyFill="1" applyBorder="1" applyAlignment="1" applyProtection="1">
      <alignment horizontal="center" vertical="center"/>
      <protection hidden="1"/>
    </xf>
    <xf numFmtId="0" fontId="2" fillId="0" borderId="6" xfId="1" applyNumberFormat="1" applyFont="1" applyFill="1" applyBorder="1" applyAlignment="1" applyProtection="1">
      <alignment horizontal="center" vertical="center"/>
      <protection hidden="1"/>
    </xf>
    <xf numFmtId="0" fontId="2" fillId="0" borderId="0" xfId="1" applyNumberFormat="1" applyFont="1" applyFill="1" applyBorder="1" applyAlignment="1" applyProtection="1">
      <alignment horizontal="center" vertical="center"/>
      <protection hidden="1"/>
    </xf>
    <xf numFmtId="0" fontId="2" fillId="0" borderId="19" xfId="1" applyFont="1" applyBorder="1" applyAlignment="1" applyProtection="1">
      <protection hidden="1"/>
    </xf>
    <xf numFmtId="165" fontId="10" fillId="0" borderId="10" xfId="1" applyNumberFormat="1" applyFont="1" applyFill="1" applyBorder="1" applyAlignment="1" applyProtection="1">
      <alignment horizontal="left" wrapText="1"/>
      <protection hidden="1"/>
    </xf>
    <xf numFmtId="168" fontId="7" fillId="0" borderId="12" xfId="2" applyNumberFormat="1" applyFont="1" applyFill="1" applyBorder="1" applyAlignment="1" applyProtection="1">
      <alignment horizontal="right"/>
      <protection hidden="1"/>
    </xf>
    <xf numFmtId="168" fontId="11" fillId="0" borderId="12" xfId="2" applyNumberFormat="1" applyFont="1" applyFill="1" applyBorder="1" applyAlignment="1" applyProtection="1">
      <alignment horizontal="right"/>
      <protection hidden="1"/>
    </xf>
    <xf numFmtId="168" fontId="10" fillId="0" borderId="12" xfId="2" applyNumberFormat="1" applyFont="1" applyFill="1" applyBorder="1" applyAlignment="1" applyProtection="1">
      <alignment horizontal="right"/>
      <protection hidden="1"/>
    </xf>
    <xf numFmtId="0" fontId="7" fillId="0" borderId="12" xfId="1" applyNumberFormat="1" applyFont="1" applyFill="1" applyBorder="1" applyAlignment="1" applyProtection="1">
      <alignment vertical="center" wrapText="1"/>
      <protection hidden="1"/>
    </xf>
    <xf numFmtId="0" fontId="7" fillId="0" borderId="12" xfId="1" applyNumberFormat="1" applyFont="1" applyFill="1" applyBorder="1" applyAlignment="1" applyProtection="1">
      <alignment horizontal="center" vertical="top" wrapText="1"/>
      <protection hidden="1"/>
    </xf>
    <xf numFmtId="165" fontId="4" fillId="0" borderId="12" xfId="1" applyNumberFormat="1" applyFont="1" applyFill="1" applyBorder="1" applyAlignment="1" applyProtection="1">
      <protection hidden="1"/>
    </xf>
    <xf numFmtId="170" fontId="10" fillId="0" borderId="12" xfId="1" applyNumberFormat="1" applyFont="1" applyBorder="1" applyAlignment="1" applyProtection="1">
      <protection hidden="1"/>
    </xf>
    <xf numFmtId="166" fontId="12" fillId="0" borderId="11" xfId="1" applyNumberFormat="1" applyFont="1" applyFill="1" applyBorder="1" applyAlignment="1" applyProtection="1">
      <protection hidden="1"/>
    </xf>
    <xf numFmtId="165" fontId="12" fillId="0" borderId="11" xfId="1" applyNumberFormat="1" applyFont="1" applyFill="1" applyBorder="1" applyAlignment="1" applyProtection="1">
      <protection hidden="1"/>
    </xf>
    <xf numFmtId="165" fontId="11" fillId="0" borderId="10" xfId="1" applyNumberFormat="1" applyFont="1" applyFill="1" applyBorder="1" applyAlignment="1" applyProtection="1">
      <alignment horizontal="left" wrapText="1"/>
      <protection hidden="1"/>
    </xf>
    <xf numFmtId="166" fontId="11" fillId="0" borderId="11" xfId="1" applyNumberFormat="1" applyFont="1" applyFill="1" applyBorder="1" applyAlignment="1" applyProtection="1">
      <protection hidden="1"/>
    </xf>
    <xf numFmtId="165" fontId="11" fillId="0" borderId="11" xfId="1" applyNumberFormat="1" applyFont="1" applyFill="1" applyBorder="1" applyAlignment="1" applyProtection="1">
      <protection hidden="1"/>
    </xf>
    <xf numFmtId="170" fontId="11" fillId="0" borderId="12" xfId="1" applyNumberFormat="1" applyFont="1" applyBorder="1" applyAlignment="1" applyProtection="1">
      <protection hidden="1"/>
    </xf>
    <xf numFmtId="170" fontId="7" fillId="0" borderId="11" xfId="1" applyNumberFormat="1" applyFont="1" applyFill="1" applyBorder="1" applyAlignment="1" applyProtection="1">
      <protection hidden="1"/>
    </xf>
    <xf numFmtId="0" fontId="7" fillId="0" borderId="12" xfId="1" applyFont="1" applyBorder="1" applyAlignment="1">
      <alignment wrapText="1"/>
    </xf>
    <xf numFmtId="0" fontId="1" fillId="0" borderId="12" xfId="1" applyBorder="1"/>
    <xf numFmtId="0" fontId="8" fillId="0" borderId="12" xfId="1" applyFont="1" applyBorder="1"/>
    <xf numFmtId="0" fontId="7" fillId="0" borderId="12" xfId="1" applyFont="1" applyBorder="1"/>
    <xf numFmtId="165" fontId="11" fillId="0" borderId="10" xfId="1" applyNumberFormat="1" applyFont="1" applyFill="1" applyBorder="1" applyAlignment="1" applyProtection="1">
      <alignment horizontal="left" vertical="top" wrapText="1"/>
      <protection hidden="1"/>
    </xf>
    <xf numFmtId="0" fontId="7" fillId="0" borderId="12" xfId="1" applyNumberFormat="1" applyFont="1" applyFill="1" applyBorder="1" applyAlignment="1" applyProtection="1">
      <alignment wrapText="1"/>
      <protection hidden="1"/>
    </xf>
    <xf numFmtId="170" fontId="7" fillId="0" borderId="12" xfId="1" applyNumberFormat="1" applyFont="1" applyBorder="1"/>
    <xf numFmtId="167" fontId="2" fillId="0" borderId="7" xfId="1" applyNumberFormat="1" applyFont="1" applyFill="1" applyBorder="1" applyAlignment="1" applyProtection="1">
      <alignment wrapText="1"/>
      <protection hidden="1"/>
    </xf>
    <xf numFmtId="167" fontId="2" fillId="0" borderId="8" xfId="1" applyNumberFormat="1" applyFont="1" applyFill="1" applyBorder="1" applyAlignment="1" applyProtection="1">
      <alignment wrapText="1"/>
      <protection hidden="1"/>
    </xf>
    <xf numFmtId="0" fontId="10" fillId="0" borderId="0" xfId="1" applyNumberFormat="1" applyFont="1" applyFill="1" applyAlignment="1" applyProtection="1">
      <alignment horizontal="right" wrapText="1"/>
      <protection hidden="1"/>
    </xf>
    <xf numFmtId="167" fontId="2" fillId="0" borderId="9" xfId="1" applyNumberFormat="1" applyFont="1" applyFill="1" applyBorder="1" applyAlignment="1" applyProtection="1">
      <alignment wrapText="1"/>
      <protection hidden="1"/>
    </xf>
    <xf numFmtId="167" fontId="2" fillId="0" borderId="10" xfId="1" applyNumberFormat="1" applyFont="1" applyFill="1" applyBorder="1" applyAlignment="1" applyProtection="1">
      <alignment wrapText="1"/>
      <protection hidden="1"/>
    </xf>
    <xf numFmtId="168" fontId="4" fillId="0" borderId="9" xfId="1" applyNumberFormat="1" applyFont="1" applyFill="1" applyBorder="1" applyAlignment="1" applyProtection="1">
      <alignment wrapText="1"/>
      <protection hidden="1"/>
    </xf>
    <xf numFmtId="168" fontId="4" fillId="0" borderId="10" xfId="1" applyNumberFormat="1" applyFont="1" applyFill="1" applyBorder="1" applyAlignment="1" applyProtection="1">
      <alignment wrapText="1"/>
      <protection hidden="1"/>
    </xf>
    <xf numFmtId="167" fontId="4" fillId="0" borderId="9" xfId="1" applyNumberFormat="1" applyFont="1" applyFill="1" applyBorder="1" applyAlignment="1" applyProtection="1">
      <alignment wrapText="1"/>
      <protection hidden="1"/>
    </xf>
    <xf numFmtId="167" fontId="4" fillId="0" borderId="10" xfId="1" applyNumberFormat="1" applyFont="1" applyFill="1" applyBorder="1" applyAlignment="1" applyProtection="1">
      <alignment wrapText="1"/>
      <protection hidden="1"/>
    </xf>
    <xf numFmtId="0" fontId="8" fillId="0" borderId="0" xfId="1" applyNumberFormat="1" applyFont="1" applyFill="1" applyAlignment="1" applyProtection="1">
      <alignment horizontal="right" wrapText="1"/>
      <protection hidden="1"/>
    </xf>
    <xf numFmtId="0" fontId="10" fillId="0" borderId="0" xfId="2" applyNumberFormat="1" applyFont="1" applyFill="1" applyAlignment="1" applyProtection="1">
      <alignment horizontal="right" wrapText="1"/>
      <protection hidden="1"/>
    </xf>
    <xf numFmtId="0" fontId="7" fillId="3" borderId="12" xfId="1" applyFont="1" applyFill="1" applyBorder="1" applyAlignment="1">
      <alignment wrapText="1"/>
    </xf>
    <xf numFmtId="0" fontId="1" fillId="3" borderId="12" xfId="1" applyFill="1" applyBorder="1"/>
    <xf numFmtId="170" fontId="4" fillId="3" borderId="12" xfId="1" applyNumberFormat="1" applyFont="1" applyFill="1" applyBorder="1"/>
    <xf numFmtId="170" fontId="4" fillId="0" borderId="12" xfId="1" applyNumberFormat="1" applyFont="1" applyBorder="1"/>
    <xf numFmtId="170" fontId="4" fillId="0" borderId="12" xfId="1" applyNumberFormat="1" applyFont="1" applyBorder="1" applyAlignment="1" applyProtection="1">
      <protection hidden="1"/>
    </xf>
    <xf numFmtId="0" fontId="4" fillId="0" borderId="12" xfId="1" applyFont="1" applyBorder="1"/>
    <xf numFmtId="0" fontId="7" fillId="0" borderId="2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20" xfId="1" applyNumberFormat="1" applyFont="1" applyFill="1" applyBorder="1" applyAlignment="1" applyProtection="1">
      <alignment horizontal="center" vertical="center" wrapText="1"/>
      <protection hidden="1"/>
    </xf>
    <xf numFmtId="0" fontId="11" fillId="0" borderId="11" xfId="1" applyNumberFormat="1" applyFont="1" applyFill="1" applyBorder="1" applyAlignment="1" applyProtection="1">
      <alignment horizontal="right"/>
      <protection hidden="1"/>
    </xf>
    <xf numFmtId="0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12" xfId="1" applyFont="1" applyBorder="1" applyAlignment="1">
      <alignment horizontal="right"/>
    </xf>
    <xf numFmtId="0" fontId="4" fillId="0" borderId="11" xfId="1" applyNumberFormat="1" applyFont="1" applyFill="1" applyBorder="1" applyAlignment="1" applyProtection="1">
      <alignment horizontal="right"/>
      <protection hidden="1"/>
    </xf>
    <xf numFmtId="0" fontId="7" fillId="3" borderId="11" xfId="1" applyNumberFormat="1" applyFont="1" applyFill="1" applyBorder="1" applyAlignment="1" applyProtection="1">
      <alignment horizontal="right"/>
      <protection hidden="1"/>
    </xf>
    <xf numFmtId="0" fontId="7" fillId="0" borderId="12" xfId="1" applyNumberFormat="1" applyFont="1" applyFill="1" applyBorder="1" applyAlignment="1" applyProtection="1">
      <alignment horizontal="right"/>
      <protection hidden="1"/>
    </xf>
    <xf numFmtId="0" fontId="7" fillId="0" borderId="12" xfId="1" applyFont="1" applyBorder="1" applyAlignment="1">
      <alignment horizontal="right" wrapText="1"/>
    </xf>
    <xf numFmtId="0" fontId="2" fillId="0" borderId="18" xfId="1" applyNumberFormat="1" applyFont="1" applyFill="1" applyBorder="1" applyAlignment="1" applyProtection="1">
      <alignment horizontal="right"/>
      <protection hidden="1"/>
    </xf>
    <xf numFmtId="0" fontId="1" fillId="0" borderId="12" xfId="1" applyBorder="1" applyAlignment="1">
      <alignment horizontal="right"/>
    </xf>
    <xf numFmtId="167" fontId="2" fillId="0" borderId="21" xfId="1" applyNumberFormat="1" applyFont="1" applyFill="1" applyBorder="1" applyAlignment="1" applyProtection="1">
      <alignment wrapText="1"/>
      <protection hidden="1"/>
    </xf>
    <xf numFmtId="167" fontId="2" fillId="0" borderId="15" xfId="1" applyNumberFormat="1" applyFont="1" applyFill="1" applyBorder="1" applyAlignment="1" applyProtection="1">
      <alignment wrapText="1"/>
      <protection hidden="1"/>
    </xf>
    <xf numFmtId="0" fontId="4" fillId="0" borderId="12" xfId="1" applyFont="1" applyBorder="1" applyAlignment="1">
      <alignment horizontal="right"/>
    </xf>
    <xf numFmtId="0" fontId="1" fillId="0" borderId="12" xfId="1" applyBorder="1" applyAlignment="1" applyProtection="1">
      <protection hidden="1"/>
    </xf>
    <xf numFmtId="0" fontId="4" fillId="0" borderId="12" xfId="1" applyFont="1" applyBorder="1" applyAlignment="1">
      <alignment horizontal="right" wrapText="1"/>
    </xf>
    <xf numFmtId="0" fontId="3" fillId="0" borderId="0" xfId="1" applyNumberFormat="1" applyFont="1" applyFill="1" applyAlignment="1" applyProtection="1">
      <alignment horizontal="center" vertical="center" wrapText="1"/>
      <protection hidden="1"/>
    </xf>
    <xf numFmtId="0" fontId="2" fillId="0" borderId="0" xfId="1" applyNumberFormat="1" applyFont="1" applyFill="1" applyAlignment="1" applyProtection="1">
      <alignment horizontal="right" wrapText="1"/>
      <protection hidden="1"/>
    </xf>
    <xf numFmtId="0" fontId="1" fillId="0" borderId="4" xfId="1" applyNumberFormat="1" applyFont="1" applyFill="1" applyBorder="1" applyAlignment="1" applyProtection="1">
      <alignment horizontal="right" wrapText="1"/>
      <protection hidden="1"/>
    </xf>
    <xf numFmtId="171" fontId="4" fillId="0" borderId="12" xfId="1" applyNumberFormat="1" applyFont="1" applyBorder="1"/>
    <xf numFmtId="0" fontId="4" fillId="0" borderId="12" xfId="1" applyFont="1" applyBorder="1" applyAlignment="1">
      <alignment wrapText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495"/>
  <sheetViews>
    <sheetView showGridLines="0" tabSelected="1" topLeftCell="Q43" zoomScaleNormal="100" workbookViewId="0">
      <selection activeCell="V38" sqref="V38:V477"/>
    </sheetView>
  </sheetViews>
  <sheetFormatPr defaultColWidth="9.109375" defaultRowHeight="13.2" x14ac:dyDescent="0.25"/>
  <cols>
    <col min="1" max="1" width="1.44140625" style="1" customWidth="1"/>
    <col min="2" max="16" width="0" style="1" hidden="1" customWidth="1"/>
    <col min="17" max="17" width="49" style="1" customWidth="1"/>
    <col min="18" max="18" width="12.109375" style="1" customWidth="1"/>
    <col min="19" max="19" width="10.5546875" style="1" customWidth="1"/>
    <col min="20" max="20" width="8.21875" style="1" customWidth="1"/>
    <col min="21" max="21" width="6.6640625" style="1" customWidth="1"/>
    <col min="22" max="22" width="20.88671875" style="1" customWidth="1"/>
    <col min="23" max="26" width="8.88671875" style="1" customWidth="1"/>
    <col min="27" max="237" width="9.109375" style="1" customWidth="1"/>
    <col min="238" max="16384" width="9.109375" style="1"/>
  </cols>
  <sheetData>
    <row r="1" spans="1:26" ht="12.75" customHeight="1" x14ac:dyDescent="0.25">
      <c r="A1" s="39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3"/>
      <c r="N1" s="4"/>
      <c r="O1" s="4"/>
      <c r="P1" s="4"/>
      <c r="Q1" s="85" t="s">
        <v>241</v>
      </c>
      <c r="R1" s="85"/>
      <c r="S1" s="85"/>
      <c r="T1" s="85"/>
      <c r="U1" s="85"/>
      <c r="V1" s="85"/>
      <c r="W1" s="2"/>
      <c r="X1" s="2"/>
      <c r="Y1" s="2"/>
      <c r="Z1" s="2"/>
    </row>
    <row r="2" spans="1:26" ht="12.75" customHeight="1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3"/>
      <c r="N2" s="4"/>
      <c r="O2" s="4"/>
      <c r="P2" s="4"/>
      <c r="Q2" s="78" t="s">
        <v>231</v>
      </c>
      <c r="R2" s="78"/>
      <c r="S2" s="78"/>
      <c r="T2" s="78"/>
      <c r="U2" s="78"/>
      <c r="V2" s="78"/>
      <c r="W2" s="2"/>
      <c r="X2" s="2"/>
      <c r="Y2" s="2"/>
      <c r="Z2" s="2"/>
    </row>
    <row r="3" spans="1:26" ht="12.75" customHeight="1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3"/>
      <c r="N3" s="4"/>
      <c r="O3" s="4"/>
      <c r="P3" s="4"/>
      <c r="Q3" s="78" t="s">
        <v>234</v>
      </c>
      <c r="R3" s="78"/>
      <c r="S3" s="78"/>
      <c r="T3" s="78"/>
      <c r="U3" s="78"/>
      <c r="V3" s="78"/>
      <c r="W3" s="2"/>
      <c r="X3" s="2"/>
      <c r="Y3" s="2"/>
      <c r="Z3" s="2"/>
    </row>
    <row r="4" spans="1:26" ht="12.75" customHeight="1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3"/>
      <c r="N4" s="4"/>
      <c r="O4" s="4"/>
      <c r="P4" s="4"/>
      <c r="Q4" s="78" t="s">
        <v>232</v>
      </c>
      <c r="R4" s="78"/>
      <c r="S4" s="78"/>
      <c r="T4" s="78"/>
      <c r="U4" s="78"/>
      <c r="V4" s="78"/>
      <c r="W4" s="2"/>
      <c r="X4" s="2"/>
      <c r="Y4" s="2"/>
      <c r="Z4" s="2"/>
    </row>
    <row r="5" spans="1:26" ht="40.200000000000003" customHeight="1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3"/>
      <c r="N5" s="4"/>
      <c r="O5" s="4"/>
      <c r="P5" s="4"/>
      <c r="Q5" s="86" t="s">
        <v>230</v>
      </c>
      <c r="R5" s="86"/>
      <c r="S5" s="86"/>
      <c r="T5" s="86"/>
      <c r="U5" s="86"/>
      <c r="V5" s="86"/>
      <c r="W5" s="2"/>
      <c r="X5" s="2"/>
      <c r="Y5" s="2"/>
      <c r="Z5" s="2"/>
    </row>
    <row r="6" spans="1:26" ht="22.2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3"/>
      <c r="N6" s="4"/>
      <c r="O6" s="4"/>
      <c r="P6" s="4"/>
      <c r="Q6" s="41"/>
      <c r="R6" s="41"/>
      <c r="S6" s="41"/>
      <c r="T6" s="41"/>
      <c r="U6" s="41"/>
      <c r="V6" s="110" t="s">
        <v>235</v>
      </c>
      <c r="W6" s="2"/>
      <c r="X6" s="2"/>
      <c r="Y6" s="2"/>
      <c r="Z6" s="2"/>
    </row>
    <row r="7" spans="1:26" ht="48.6" customHeight="1" x14ac:dyDescent="0.25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3"/>
      <c r="N7" s="4"/>
      <c r="O7" s="4"/>
      <c r="P7" s="4"/>
      <c r="Q7" s="109" t="s">
        <v>240</v>
      </c>
      <c r="R7" s="109"/>
      <c r="S7" s="109"/>
      <c r="T7" s="109"/>
      <c r="U7" s="109"/>
      <c r="V7" s="109"/>
      <c r="W7" s="2"/>
      <c r="X7" s="2"/>
      <c r="Y7" s="2"/>
      <c r="Z7" s="2"/>
    </row>
    <row r="8" spans="1:26" ht="12.6" customHeight="1" thickBot="1" x14ac:dyDescent="0.3">
      <c r="A8" s="39"/>
      <c r="B8" s="36"/>
      <c r="C8" s="36"/>
      <c r="D8" s="36"/>
      <c r="E8" s="36"/>
      <c r="F8" s="36"/>
      <c r="G8" s="36"/>
      <c r="H8" s="36"/>
      <c r="I8" s="36"/>
      <c r="J8" s="36"/>
      <c r="K8" s="36"/>
      <c r="L8" s="36"/>
      <c r="M8" s="38"/>
      <c r="N8" s="37"/>
      <c r="O8" s="37"/>
      <c r="P8" s="37"/>
      <c r="Q8" s="36"/>
      <c r="R8" s="36"/>
      <c r="S8" s="36"/>
      <c r="T8" s="36"/>
      <c r="U8" s="36"/>
      <c r="V8" s="111" t="s">
        <v>229</v>
      </c>
      <c r="W8" s="2"/>
      <c r="X8" s="2"/>
      <c r="Y8" s="2"/>
      <c r="Z8" s="2"/>
    </row>
    <row r="9" spans="1:26" ht="57.75" customHeight="1" x14ac:dyDescent="0.25">
      <c r="A9" s="15"/>
      <c r="B9" s="35"/>
      <c r="C9" s="34" t="s">
        <v>227</v>
      </c>
      <c r="D9" s="34"/>
      <c r="E9" s="34"/>
      <c r="F9" s="33"/>
      <c r="G9" s="33"/>
      <c r="H9" s="33"/>
      <c r="I9" s="33"/>
      <c r="J9" s="33"/>
      <c r="K9" s="33"/>
      <c r="L9" s="32"/>
      <c r="M9" s="31"/>
      <c r="N9" s="30"/>
      <c r="O9" s="30"/>
      <c r="P9" s="30"/>
      <c r="Q9" s="49" t="s">
        <v>228</v>
      </c>
      <c r="R9" s="93" t="s">
        <v>238</v>
      </c>
      <c r="S9" s="93" t="s">
        <v>239</v>
      </c>
      <c r="T9" s="93" t="s">
        <v>236</v>
      </c>
      <c r="U9" s="93" t="s">
        <v>237</v>
      </c>
      <c r="V9" s="94" t="s">
        <v>226</v>
      </c>
      <c r="W9" s="4"/>
      <c r="X9" s="2"/>
      <c r="Y9" s="2"/>
      <c r="Z9" s="2"/>
    </row>
    <row r="10" spans="1:26" ht="36.6" customHeight="1" x14ac:dyDescent="0.25">
      <c r="A10" s="15"/>
      <c r="B10" s="50"/>
      <c r="C10" s="51"/>
      <c r="D10" s="51"/>
      <c r="E10" s="51"/>
      <c r="F10" s="52"/>
      <c r="G10" s="52"/>
      <c r="H10" s="52"/>
      <c r="I10" s="52"/>
      <c r="J10" s="52"/>
      <c r="K10" s="52"/>
      <c r="L10" s="51"/>
      <c r="M10" s="31"/>
      <c r="N10" s="30"/>
      <c r="O10" s="30"/>
      <c r="P10" s="53"/>
      <c r="Q10" s="58" t="s">
        <v>242</v>
      </c>
      <c r="R10" s="55" t="s">
        <v>244</v>
      </c>
      <c r="S10" s="60" t="s">
        <v>1</v>
      </c>
      <c r="T10" s="59"/>
      <c r="U10" s="59"/>
      <c r="V10" s="42">
        <v>200</v>
      </c>
      <c r="W10" s="4"/>
      <c r="X10" s="2"/>
      <c r="Y10" s="2"/>
      <c r="Z10" s="2"/>
    </row>
    <row r="11" spans="1:26" ht="33" customHeight="1" x14ac:dyDescent="0.25">
      <c r="A11" s="15"/>
      <c r="B11" s="83" t="s">
        <v>17</v>
      </c>
      <c r="C11" s="83"/>
      <c r="D11" s="83"/>
      <c r="E11" s="83"/>
      <c r="F11" s="83"/>
      <c r="G11" s="83"/>
      <c r="H11" s="83"/>
      <c r="I11" s="83"/>
      <c r="J11" s="83"/>
      <c r="K11" s="83"/>
      <c r="L11" s="83"/>
      <c r="M11" s="83"/>
      <c r="N11" s="83"/>
      <c r="O11" s="83"/>
      <c r="P11" s="84"/>
      <c r="Q11" s="64" t="s">
        <v>168</v>
      </c>
      <c r="R11" s="56" t="s">
        <v>167</v>
      </c>
      <c r="S11" s="63" t="s">
        <v>1</v>
      </c>
      <c r="T11" s="62"/>
      <c r="U11" s="62"/>
      <c r="V11" s="67">
        <v>200</v>
      </c>
      <c r="W11" s="2"/>
      <c r="X11" s="2"/>
      <c r="Y11" s="2"/>
      <c r="Z11" s="2"/>
    </row>
    <row r="12" spans="1:26" ht="23.4" customHeight="1" x14ac:dyDescent="0.25">
      <c r="A12" s="15"/>
      <c r="B12" s="83" t="s">
        <v>225</v>
      </c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4"/>
      <c r="Q12" s="19" t="s">
        <v>13</v>
      </c>
      <c r="R12" s="57" t="s">
        <v>167</v>
      </c>
      <c r="S12" s="16">
        <v>200</v>
      </c>
      <c r="T12" s="18"/>
      <c r="U12" s="18"/>
      <c r="V12" s="43">
        <v>200</v>
      </c>
      <c r="W12" s="2"/>
      <c r="X12" s="2"/>
      <c r="Y12" s="2"/>
      <c r="Z12" s="2"/>
    </row>
    <row r="13" spans="1:26" ht="31.2" customHeight="1" x14ac:dyDescent="0.25">
      <c r="A13" s="15"/>
      <c r="B13" s="28"/>
      <c r="C13" s="29"/>
      <c r="D13" s="27"/>
      <c r="E13" s="27"/>
      <c r="F13" s="26"/>
      <c r="G13" s="26"/>
      <c r="H13" s="25"/>
      <c r="I13" s="81" t="s">
        <v>224</v>
      </c>
      <c r="J13" s="81"/>
      <c r="K13" s="81"/>
      <c r="L13" s="81"/>
      <c r="M13" s="81"/>
      <c r="N13" s="81"/>
      <c r="O13" s="81"/>
      <c r="P13" s="82"/>
      <c r="Q13" s="19" t="s">
        <v>12</v>
      </c>
      <c r="R13" s="57" t="s">
        <v>167</v>
      </c>
      <c r="S13" s="16">
        <v>240</v>
      </c>
      <c r="T13" s="18">
        <v>4</v>
      </c>
      <c r="U13" s="18">
        <v>12</v>
      </c>
      <c r="V13" s="43">
        <v>200</v>
      </c>
      <c r="W13" s="2"/>
      <c r="X13" s="2"/>
      <c r="Y13" s="2"/>
      <c r="Z13" s="2"/>
    </row>
    <row r="14" spans="1:26" ht="29.4" customHeight="1" x14ac:dyDescent="0.25">
      <c r="A14" s="15"/>
      <c r="B14" s="79">
        <v>100</v>
      </c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79"/>
      <c r="N14" s="79"/>
      <c r="O14" s="79"/>
      <c r="P14" s="80"/>
      <c r="Q14" s="44" t="s">
        <v>243</v>
      </c>
      <c r="R14" s="55" t="s">
        <v>245</v>
      </c>
      <c r="S14" s="17"/>
      <c r="T14" s="18"/>
      <c r="U14" s="18"/>
      <c r="V14" s="68">
        <f>V15+V25+V30+V33+V36+V41</f>
        <v>66834.41</v>
      </c>
      <c r="W14" s="2"/>
      <c r="X14" s="2"/>
      <c r="Y14" s="2"/>
      <c r="Z14" s="2"/>
    </row>
    <row r="15" spans="1:26" ht="33.6" customHeight="1" x14ac:dyDescent="0.25">
      <c r="A15" s="15"/>
      <c r="B15" s="79">
        <v>120</v>
      </c>
      <c r="C15" s="79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80"/>
      <c r="Q15" s="64" t="s">
        <v>82</v>
      </c>
      <c r="R15" s="95" t="s">
        <v>81</v>
      </c>
      <c r="S15" s="66" t="s">
        <v>1</v>
      </c>
      <c r="T15" s="65"/>
      <c r="U15" s="65"/>
      <c r="V15" s="67">
        <f>V16+V18+V20+V23</f>
        <v>29264.21</v>
      </c>
      <c r="W15" s="2"/>
      <c r="X15" s="2"/>
      <c r="Y15" s="2"/>
      <c r="Z15" s="2"/>
    </row>
    <row r="16" spans="1:26" ht="46.8" customHeight="1" x14ac:dyDescent="0.25">
      <c r="A16" s="15"/>
      <c r="B16" s="28"/>
      <c r="C16" s="29"/>
      <c r="D16" s="27"/>
      <c r="E16" s="27"/>
      <c r="F16" s="26"/>
      <c r="G16" s="26"/>
      <c r="H16" s="25"/>
      <c r="I16" s="81" t="s">
        <v>6</v>
      </c>
      <c r="J16" s="81"/>
      <c r="K16" s="81"/>
      <c r="L16" s="81"/>
      <c r="M16" s="81"/>
      <c r="N16" s="81"/>
      <c r="O16" s="81"/>
      <c r="P16" s="82"/>
      <c r="Q16" s="19" t="s">
        <v>4</v>
      </c>
      <c r="R16" s="96" t="s">
        <v>81</v>
      </c>
      <c r="S16" s="16">
        <v>100</v>
      </c>
      <c r="T16" s="18"/>
      <c r="U16" s="18"/>
      <c r="V16" s="43">
        <f>V17</f>
        <v>15441.21</v>
      </c>
      <c r="W16" s="2"/>
      <c r="X16" s="2"/>
      <c r="Y16" s="2"/>
      <c r="Z16" s="2"/>
    </row>
    <row r="17" spans="1:26" ht="20.399999999999999" customHeight="1" x14ac:dyDescent="0.25">
      <c r="A17" s="15"/>
      <c r="B17" s="79">
        <v>100</v>
      </c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79"/>
      <c r="O17" s="79"/>
      <c r="P17" s="80"/>
      <c r="Q17" s="19" t="s">
        <v>44</v>
      </c>
      <c r="R17" s="96" t="s">
        <v>81</v>
      </c>
      <c r="S17" s="16">
        <v>110</v>
      </c>
      <c r="T17" s="18">
        <v>7</v>
      </c>
      <c r="U17" s="18">
        <v>3</v>
      </c>
      <c r="V17" s="43">
        <v>15441.21</v>
      </c>
      <c r="W17" s="2"/>
      <c r="X17" s="2"/>
      <c r="Y17" s="2"/>
      <c r="Z17" s="2"/>
    </row>
    <row r="18" spans="1:26" ht="25.8" customHeight="1" x14ac:dyDescent="0.25">
      <c r="A18" s="15"/>
      <c r="B18" s="79">
        <v>120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80"/>
      <c r="Q18" s="19" t="s">
        <v>13</v>
      </c>
      <c r="R18" s="96" t="s">
        <v>81</v>
      </c>
      <c r="S18" s="16">
        <v>200</v>
      </c>
      <c r="T18" s="18"/>
      <c r="U18" s="18"/>
      <c r="V18" s="43">
        <v>919.3</v>
      </c>
      <c r="W18" s="2"/>
      <c r="X18" s="2"/>
      <c r="Y18" s="2"/>
      <c r="Z18" s="2"/>
    </row>
    <row r="19" spans="1:26" ht="22.8" customHeight="1" x14ac:dyDescent="0.25">
      <c r="A19" s="15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0"/>
      <c r="Q19" s="19" t="s">
        <v>12</v>
      </c>
      <c r="R19" s="96" t="s">
        <v>81</v>
      </c>
      <c r="S19" s="16">
        <v>240</v>
      </c>
      <c r="T19" s="18">
        <v>7</v>
      </c>
      <c r="U19" s="18">
        <v>3</v>
      </c>
      <c r="V19" s="43">
        <v>919.3</v>
      </c>
      <c r="W19" s="2"/>
      <c r="X19" s="2"/>
      <c r="Y19" s="2"/>
      <c r="Z19" s="2"/>
    </row>
    <row r="20" spans="1:26" ht="25.8" customHeight="1" x14ac:dyDescent="0.25">
      <c r="A20" s="15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0"/>
      <c r="Q20" s="19" t="s">
        <v>35</v>
      </c>
      <c r="R20" s="96" t="s">
        <v>81</v>
      </c>
      <c r="S20" s="16">
        <v>600</v>
      </c>
      <c r="T20" s="18"/>
      <c r="U20" s="18"/>
      <c r="V20" s="43">
        <f>V21+V22</f>
        <v>12792.1</v>
      </c>
      <c r="W20" s="2"/>
      <c r="X20" s="2"/>
      <c r="Y20" s="2"/>
      <c r="Z20" s="2"/>
    </row>
    <row r="21" spans="1:26" ht="16.8" customHeight="1" x14ac:dyDescent="0.25">
      <c r="A21" s="15"/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0"/>
      <c r="Q21" s="19" t="s">
        <v>34</v>
      </c>
      <c r="R21" s="96" t="s">
        <v>81</v>
      </c>
      <c r="S21" s="16">
        <v>610</v>
      </c>
      <c r="T21" s="18">
        <v>7</v>
      </c>
      <c r="U21" s="18">
        <v>9</v>
      </c>
      <c r="V21" s="43">
        <v>30</v>
      </c>
      <c r="W21" s="2"/>
      <c r="X21" s="2"/>
      <c r="Y21" s="2"/>
      <c r="Z21" s="2"/>
    </row>
    <row r="22" spans="1:26" ht="15.6" customHeight="1" x14ac:dyDescent="0.25">
      <c r="A22" s="15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0"/>
      <c r="Q22" s="19" t="s">
        <v>34</v>
      </c>
      <c r="R22" s="96" t="s">
        <v>81</v>
      </c>
      <c r="S22" s="16">
        <v>610</v>
      </c>
      <c r="T22" s="18">
        <v>8</v>
      </c>
      <c r="U22" s="18">
        <v>1</v>
      </c>
      <c r="V22" s="43">
        <v>12762.1</v>
      </c>
      <c r="W22" s="2"/>
      <c r="X22" s="2"/>
      <c r="Y22" s="2"/>
      <c r="Z22" s="2"/>
    </row>
    <row r="23" spans="1:26" ht="14.4" customHeight="1" x14ac:dyDescent="0.25">
      <c r="A23" s="15"/>
      <c r="B23" s="104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104"/>
      <c r="P23" s="105"/>
      <c r="Q23" s="19" t="s">
        <v>11</v>
      </c>
      <c r="R23" s="96" t="s">
        <v>81</v>
      </c>
      <c r="S23" s="16">
        <v>800</v>
      </c>
      <c r="T23" s="18"/>
      <c r="U23" s="18"/>
      <c r="V23" s="43">
        <v>111.6</v>
      </c>
      <c r="W23" s="2"/>
      <c r="X23" s="2"/>
      <c r="Y23" s="2"/>
      <c r="Z23" s="2"/>
    </row>
    <row r="24" spans="1:26" ht="12.6" customHeight="1" x14ac:dyDescent="0.25">
      <c r="A24" s="15"/>
      <c r="B24" s="104"/>
      <c r="C24" s="104"/>
      <c r="D24" s="104"/>
      <c r="E24" s="104"/>
      <c r="F24" s="104"/>
      <c r="G24" s="104"/>
      <c r="H24" s="104"/>
      <c r="I24" s="104"/>
      <c r="J24" s="104"/>
      <c r="K24" s="104"/>
      <c r="L24" s="104"/>
      <c r="M24" s="104"/>
      <c r="N24" s="104"/>
      <c r="O24" s="104"/>
      <c r="P24" s="105"/>
      <c r="Q24" s="19" t="s">
        <v>10</v>
      </c>
      <c r="R24" s="96" t="s">
        <v>81</v>
      </c>
      <c r="S24" s="16">
        <v>850</v>
      </c>
      <c r="T24" s="18">
        <v>7</v>
      </c>
      <c r="U24" s="18">
        <v>3</v>
      </c>
      <c r="V24" s="43">
        <v>111.6</v>
      </c>
      <c r="W24" s="2"/>
      <c r="X24" s="2"/>
      <c r="Y24" s="2"/>
      <c r="Z24" s="2"/>
    </row>
    <row r="25" spans="1:26" ht="69.599999999999994" customHeight="1" thickBot="1" x14ac:dyDescent="0.3">
      <c r="A25" s="15"/>
      <c r="B25" s="76">
        <v>120</v>
      </c>
      <c r="C25" s="76"/>
      <c r="D25" s="76"/>
      <c r="E25" s="76"/>
      <c r="F25" s="76"/>
      <c r="G25" s="76"/>
      <c r="H25" s="76"/>
      <c r="I25" s="76"/>
      <c r="J25" s="76"/>
      <c r="K25" s="76"/>
      <c r="L25" s="76"/>
      <c r="M25" s="76"/>
      <c r="N25" s="76"/>
      <c r="O25" s="76"/>
      <c r="P25" s="77"/>
      <c r="Q25" s="64" t="s">
        <v>80</v>
      </c>
      <c r="R25" s="95" t="s">
        <v>79</v>
      </c>
      <c r="S25" s="66" t="s">
        <v>1</v>
      </c>
      <c r="T25" s="65"/>
      <c r="U25" s="65"/>
      <c r="V25" s="67">
        <f>V26+V28</f>
        <v>35206.1</v>
      </c>
      <c r="W25" s="2"/>
      <c r="X25" s="2"/>
      <c r="Y25" s="2"/>
      <c r="Z25" s="2"/>
    </row>
    <row r="26" spans="1:26" ht="48" customHeight="1" thickBot="1" x14ac:dyDescent="0.3">
      <c r="A26" s="14"/>
      <c r="B26" s="13"/>
      <c r="C26" s="12"/>
      <c r="D26" s="11"/>
      <c r="E26" s="11"/>
      <c r="F26" s="11"/>
      <c r="G26" s="11"/>
      <c r="H26" s="11"/>
      <c r="I26" s="11"/>
      <c r="J26" s="11"/>
      <c r="K26" s="11"/>
      <c r="L26" s="11"/>
      <c r="M26" s="10"/>
      <c r="N26" s="9"/>
      <c r="O26" s="9"/>
      <c r="P26" s="9"/>
      <c r="Q26" s="19" t="s">
        <v>4</v>
      </c>
      <c r="R26" s="96" t="s">
        <v>79</v>
      </c>
      <c r="S26" s="16">
        <v>100</v>
      </c>
      <c r="T26" s="18"/>
      <c r="U26" s="18"/>
      <c r="V26" s="43">
        <v>501</v>
      </c>
      <c r="W26" s="8"/>
      <c r="X26" s="8"/>
      <c r="Y26" s="7"/>
      <c r="Z26" s="7"/>
    </row>
    <row r="27" spans="1:26" ht="12.75" customHeight="1" x14ac:dyDescent="0.25">
      <c r="A27" s="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19" t="s">
        <v>44</v>
      </c>
      <c r="R27" s="96" t="s">
        <v>79</v>
      </c>
      <c r="S27" s="16">
        <v>110</v>
      </c>
      <c r="T27" s="18">
        <v>7</v>
      </c>
      <c r="U27" s="18">
        <v>3</v>
      </c>
      <c r="V27" s="43">
        <v>501</v>
      </c>
      <c r="W27" s="2"/>
      <c r="X27" s="2"/>
      <c r="Y27" s="2"/>
      <c r="Z27" s="2"/>
    </row>
    <row r="28" spans="1:26" ht="30.6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19" t="s">
        <v>35</v>
      </c>
      <c r="R28" s="96" t="s">
        <v>79</v>
      </c>
      <c r="S28" s="16">
        <v>600</v>
      </c>
      <c r="T28" s="18"/>
      <c r="U28" s="18"/>
      <c r="V28" s="43">
        <v>34705.1</v>
      </c>
      <c r="W28" s="2"/>
      <c r="X28" s="2"/>
      <c r="Y28" s="2"/>
      <c r="Z28" s="2"/>
    </row>
    <row r="29" spans="1:26" ht="16.8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19" t="s">
        <v>34</v>
      </c>
      <c r="R29" s="96" t="s">
        <v>79</v>
      </c>
      <c r="S29" s="16">
        <v>610</v>
      </c>
      <c r="T29" s="18">
        <v>8</v>
      </c>
      <c r="U29" s="18">
        <v>1</v>
      </c>
      <c r="V29" s="43">
        <v>34705.1</v>
      </c>
      <c r="W29" s="2"/>
      <c r="X29" s="2"/>
      <c r="Y29" s="2"/>
      <c r="Z29" s="2"/>
    </row>
    <row r="30" spans="1:26" ht="70.8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64" t="s">
        <v>78</v>
      </c>
      <c r="R30" s="95" t="s">
        <v>77</v>
      </c>
      <c r="S30" s="66" t="s">
        <v>1</v>
      </c>
      <c r="T30" s="65"/>
      <c r="U30" s="65"/>
      <c r="V30" s="67">
        <v>53.8</v>
      </c>
      <c r="W30" s="2"/>
      <c r="X30" s="2"/>
      <c r="Y30" s="2"/>
      <c r="Z30" s="2"/>
    </row>
    <row r="31" spans="1:26" ht="27.6" customHeight="1" x14ac:dyDescent="0.25">
      <c r="Q31" s="19" t="s">
        <v>35</v>
      </c>
      <c r="R31" s="96" t="s">
        <v>77</v>
      </c>
      <c r="S31" s="16">
        <v>600</v>
      </c>
      <c r="T31" s="18"/>
      <c r="U31" s="18"/>
      <c r="V31" s="43">
        <v>53.8</v>
      </c>
    </row>
    <row r="32" spans="1:26" ht="16.8" customHeight="1" x14ac:dyDescent="0.25">
      <c r="Q32" s="19" t="s">
        <v>34</v>
      </c>
      <c r="R32" s="96" t="s">
        <v>77</v>
      </c>
      <c r="S32" s="16">
        <v>610</v>
      </c>
      <c r="T32" s="18">
        <v>8</v>
      </c>
      <c r="U32" s="18">
        <v>1</v>
      </c>
      <c r="V32" s="43">
        <v>53.8</v>
      </c>
    </row>
    <row r="33" spans="17:22" ht="92.4" x14ac:dyDescent="0.25">
      <c r="Q33" s="64" t="s">
        <v>76</v>
      </c>
      <c r="R33" s="95" t="s">
        <v>75</v>
      </c>
      <c r="S33" s="66" t="s">
        <v>1</v>
      </c>
      <c r="T33" s="65"/>
      <c r="U33" s="65"/>
      <c r="V33" s="67">
        <v>222.6</v>
      </c>
    </row>
    <row r="34" spans="17:22" ht="21" x14ac:dyDescent="0.25">
      <c r="Q34" s="19" t="s">
        <v>35</v>
      </c>
      <c r="R34" s="96" t="s">
        <v>75</v>
      </c>
      <c r="S34" s="16">
        <v>600</v>
      </c>
      <c r="T34" s="18"/>
      <c r="U34" s="18"/>
      <c r="V34" s="43">
        <v>222.6</v>
      </c>
    </row>
    <row r="35" spans="17:22" x14ac:dyDescent="0.25">
      <c r="Q35" s="19" t="s">
        <v>34</v>
      </c>
      <c r="R35" s="96" t="s">
        <v>75</v>
      </c>
      <c r="S35" s="16">
        <v>610</v>
      </c>
      <c r="T35" s="18">
        <v>8</v>
      </c>
      <c r="U35" s="18">
        <v>1</v>
      </c>
      <c r="V35" s="43">
        <v>222.6</v>
      </c>
    </row>
    <row r="36" spans="17:22" ht="51.6" x14ac:dyDescent="0.25">
      <c r="Q36" s="64" t="s">
        <v>74</v>
      </c>
      <c r="R36" s="95" t="s">
        <v>73</v>
      </c>
      <c r="S36" s="66" t="s">
        <v>1</v>
      </c>
      <c r="T36" s="65"/>
      <c r="U36" s="65"/>
      <c r="V36" s="67">
        <v>724.8</v>
      </c>
    </row>
    <row r="37" spans="17:22" x14ac:dyDescent="0.25">
      <c r="Q37" s="19" t="s">
        <v>19</v>
      </c>
      <c r="R37" s="96" t="s">
        <v>73</v>
      </c>
      <c r="S37" s="16">
        <v>500</v>
      </c>
      <c r="T37" s="18"/>
      <c r="U37" s="18"/>
      <c r="V37" s="43">
        <v>134.80000000000001</v>
      </c>
    </row>
    <row r="38" spans="17:22" x14ac:dyDescent="0.25">
      <c r="Q38" s="19" t="s">
        <v>18</v>
      </c>
      <c r="R38" s="96" t="s">
        <v>73</v>
      </c>
      <c r="S38" s="16">
        <v>540</v>
      </c>
      <c r="T38" s="18">
        <v>8</v>
      </c>
      <c r="U38" s="18">
        <v>1</v>
      </c>
      <c r="V38" s="43">
        <v>134.80000000000001</v>
      </c>
    </row>
    <row r="39" spans="17:22" ht="21" x14ac:dyDescent="0.25">
      <c r="Q39" s="19" t="s">
        <v>35</v>
      </c>
      <c r="R39" s="96" t="s">
        <v>73</v>
      </c>
      <c r="S39" s="16">
        <v>600</v>
      </c>
      <c r="T39" s="18"/>
      <c r="U39" s="18"/>
      <c r="V39" s="43">
        <v>590</v>
      </c>
    </row>
    <row r="40" spans="17:22" x14ac:dyDescent="0.25">
      <c r="Q40" s="19" t="s">
        <v>34</v>
      </c>
      <c r="R40" s="96" t="s">
        <v>73</v>
      </c>
      <c r="S40" s="16">
        <v>610</v>
      </c>
      <c r="T40" s="18">
        <v>8</v>
      </c>
      <c r="U40" s="18">
        <v>1</v>
      </c>
      <c r="V40" s="43">
        <v>590</v>
      </c>
    </row>
    <row r="41" spans="17:22" ht="72" x14ac:dyDescent="0.25">
      <c r="Q41" s="64" t="s">
        <v>72</v>
      </c>
      <c r="R41" s="95" t="s">
        <v>71</v>
      </c>
      <c r="S41" s="66" t="s">
        <v>1</v>
      </c>
      <c r="T41" s="65"/>
      <c r="U41" s="65"/>
      <c r="V41" s="67">
        <v>1362.9</v>
      </c>
    </row>
    <row r="42" spans="17:22" x14ac:dyDescent="0.25">
      <c r="Q42" s="19" t="s">
        <v>19</v>
      </c>
      <c r="R42" s="96" t="s">
        <v>71</v>
      </c>
      <c r="S42" s="16">
        <v>500</v>
      </c>
      <c r="T42" s="18"/>
      <c r="U42" s="18"/>
      <c r="V42" s="43">
        <v>1362.9</v>
      </c>
    </row>
    <row r="43" spans="17:22" x14ac:dyDescent="0.25">
      <c r="Q43" s="19" t="s">
        <v>18</v>
      </c>
      <c r="R43" s="96" t="s">
        <v>71</v>
      </c>
      <c r="S43" s="16">
        <v>540</v>
      </c>
      <c r="T43" s="18">
        <v>8</v>
      </c>
      <c r="U43" s="18">
        <v>1</v>
      </c>
      <c r="V43" s="43">
        <v>1362.9</v>
      </c>
    </row>
    <row r="44" spans="17:22" ht="41.4" x14ac:dyDescent="0.25">
      <c r="Q44" s="69" t="s">
        <v>246</v>
      </c>
      <c r="R44" s="97" t="s">
        <v>287</v>
      </c>
      <c r="S44" s="70"/>
      <c r="T44" s="71"/>
      <c r="U44" s="71"/>
      <c r="V44" s="75">
        <f>V45+V56+V59+V64+V76+V79+V82+V85</f>
        <v>217648.4</v>
      </c>
    </row>
    <row r="45" spans="17:22" ht="31.2" x14ac:dyDescent="0.25">
      <c r="Q45" s="64" t="s">
        <v>66</v>
      </c>
      <c r="R45" s="95" t="s">
        <v>65</v>
      </c>
      <c r="S45" s="66" t="s">
        <v>1</v>
      </c>
      <c r="T45" s="65"/>
      <c r="U45" s="65"/>
      <c r="V45" s="67">
        <f>V46+V49+V52+V54</f>
        <v>39858</v>
      </c>
    </row>
    <row r="46" spans="17:22" ht="41.4" x14ac:dyDescent="0.25">
      <c r="Q46" s="19" t="s">
        <v>4</v>
      </c>
      <c r="R46" s="96" t="s">
        <v>65</v>
      </c>
      <c r="S46" s="16">
        <v>100</v>
      </c>
      <c r="T46" s="18"/>
      <c r="U46" s="18"/>
      <c r="V46" s="43">
        <f>V47+V48</f>
        <v>10441.957</v>
      </c>
    </row>
    <row r="47" spans="17:22" x14ac:dyDescent="0.25">
      <c r="Q47" s="19" t="s">
        <v>44</v>
      </c>
      <c r="R47" s="96" t="s">
        <v>65</v>
      </c>
      <c r="S47" s="16">
        <v>110</v>
      </c>
      <c r="T47" s="18">
        <v>10</v>
      </c>
      <c r="U47" s="18">
        <v>2</v>
      </c>
      <c r="V47" s="43">
        <v>8767.4570000000003</v>
      </c>
    </row>
    <row r="48" spans="17:22" ht="21" x14ac:dyDescent="0.25">
      <c r="Q48" s="19" t="s">
        <v>3</v>
      </c>
      <c r="R48" s="96" t="s">
        <v>65</v>
      </c>
      <c r="S48" s="16">
        <v>120</v>
      </c>
      <c r="T48" s="18">
        <v>1</v>
      </c>
      <c r="U48" s="18">
        <v>4</v>
      </c>
      <c r="V48" s="43">
        <v>1674.5</v>
      </c>
    </row>
    <row r="49" spans="17:22" ht="21" x14ac:dyDescent="0.25">
      <c r="Q49" s="19" t="s">
        <v>13</v>
      </c>
      <c r="R49" s="96" t="s">
        <v>65</v>
      </c>
      <c r="S49" s="16">
        <v>200</v>
      </c>
      <c r="T49" s="18"/>
      <c r="U49" s="18"/>
      <c r="V49" s="43">
        <f>V50+V51</f>
        <v>3070.643</v>
      </c>
    </row>
    <row r="50" spans="17:22" ht="21" x14ac:dyDescent="0.25">
      <c r="Q50" s="19" t="s">
        <v>12</v>
      </c>
      <c r="R50" s="96" t="s">
        <v>65</v>
      </c>
      <c r="S50" s="16">
        <v>240</v>
      </c>
      <c r="T50" s="18">
        <v>1</v>
      </c>
      <c r="U50" s="18">
        <v>4</v>
      </c>
      <c r="V50" s="43">
        <v>344</v>
      </c>
    </row>
    <row r="51" spans="17:22" ht="21" x14ac:dyDescent="0.25">
      <c r="Q51" s="19" t="s">
        <v>12</v>
      </c>
      <c r="R51" s="96" t="s">
        <v>65</v>
      </c>
      <c r="S51" s="16">
        <v>240</v>
      </c>
      <c r="T51" s="18">
        <v>10</v>
      </c>
      <c r="U51" s="18">
        <v>2</v>
      </c>
      <c r="V51" s="43">
        <v>2726.643</v>
      </c>
    </row>
    <row r="52" spans="17:22" ht="21" x14ac:dyDescent="0.25">
      <c r="Q52" s="19" t="s">
        <v>35</v>
      </c>
      <c r="R52" s="96" t="s">
        <v>65</v>
      </c>
      <c r="S52" s="16">
        <v>600</v>
      </c>
      <c r="T52" s="18"/>
      <c r="U52" s="18"/>
      <c r="V52" s="43">
        <v>26326.9</v>
      </c>
    </row>
    <row r="53" spans="17:22" x14ac:dyDescent="0.25">
      <c r="Q53" s="19" t="s">
        <v>34</v>
      </c>
      <c r="R53" s="96" t="s">
        <v>65</v>
      </c>
      <c r="S53" s="16">
        <v>610</v>
      </c>
      <c r="T53" s="18">
        <v>10</v>
      </c>
      <c r="U53" s="18">
        <v>2</v>
      </c>
      <c r="V53" s="43">
        <v>26326.9</v>
      </c>
    </row>
    <row r="54" spans="17:22" x14ac:dyDescent="0.25">
      <c r="Q54" s="19" t="s">
        <v>11</v>
      </c>
      <c r="R54" s="96" t="s">
        <v>65</v>
      </c>
      <c r="S54" s="16">
        <v>800</v>
      </c>
      <c r="T54" s="18"/>
      <c r="U54" s="18"/>
      <c r="V54" s="43">
        <v>18.5</v>
      </c>
    </row>
    <row r="55" spans="17:22" x14ac:dyDescent="0.25">
      <c r="Q55" s="19" t="s">
        <v>10</v>
      </c>
      <c r="R55" s="96" t="s">
        <v>65</v>
      </c>
      <c r="S55" s="16">
        <v>850</v>
      </c>
      <c r="T55" s="18">
        <v>10</v>
      </c>
      <c r="U55" s="18">
        <v>2</v>
      </c>
      <c r="V55" s="43">
        <v>18.5</v>
      </c>
    </row>
    <row r="56" spans="17:22" ht="41.4" x14ac:dyDescent="0.25">
      <c r="Q56" s="64" t="s">
        <v>162</v>
      </c>
      <c r="R56" s="95" t="s">
        <v>161</v>
      </c>
      <c r="S56" s="66" t="s">
        <v>1</v>
      </c>
      <c r="T56" s="65"/>
      <c r="U56" s="65"/>
      <c r="V56" s="67">
        <v>45344</v>
      </c>
    </row>
    <row r="57" spans="17:22" ht="21" x14ac:dyDescent="0.25">
      <c r="Q57" s="19" t="s">
        <v>117</v>
      </c>
      <c r="R57" s="96" t="s">
        <v>161</v>
      </c>
      <c r="S57" s="16">
        <v>400</v>
      </c>
      <c r="T57" s="18"/>
      <c r="U57" s="18"/>
      <c r="V57" s="43">
        <v>45344</v>
      </c>
    </row>
    <row r="58" spans="17:22" x14ac:dyDescent="0.25">
      <c r="Q58" s="19" t="s">
        <v>116</v>
      </c>
      <c r="R58" s="96" t="s">
        <v>161</v>
      </c>
      <c r="S58" s="16">
        <v>410</v>
      </c>
      <c r="T58" s="18">
        <v>5</v>
      </c>
      <c r="U58" s="18">
        <v>1</v>
      </c>
      <c r="V58" s="43">
        <v>45344</v>
      </c>
    </row>
    <row r="59" spans="17:22" ht="21" x14ac:dyDescent="0.25">
      <c r="Q59" s="64" t="s">
        <v>221</v>
      </c>
      <c r="R59" s="95" t="s">
        <v>220</v>
      </c>
      <c r="S59" s="66" t="s">
        <v>1</v>
      </c>
      <c r="T59" s="65"/>
      <c r="U59" s="65"/>
      <c r="V59" s="67">
        <v>1525.8</v>
      </c>
    </row>
    <row r="60" spans="17:22" ht="41.4" x14ac:dyDescent="0.25">
      <c r="Q60" s="19" t="s">
        <v>4</v>
      </c>
      <c r="R60" s="96" t="s">
        <v>220</v>
      </c>
      <c r="S60" s="16">
        <v>100</v>
      </c>
      <c r="T60" s="18"/>
      <c r="U60" s="18"/>
      <c r="V60" s="43">
        <v>1224.5999999999999</v>
      </c>
    </row>
    <row r="61" spans="17:22" ht="21" x14ac:dyDescent="0.25">
      <c r="Q61" s="19" t="s">
        <v>3</v>
      </c>
      <c r="R61" s="96" t="s">
        <v>220</v>
      </c>
      <c r="S61" s="16">
        <v>120</v>
      </c>
      <c r="T61" s="18">
        <v>1</v>
      </c>
      <c r="U61" s="18">
        <v>4</v>
      </c>
      <c r="V61" s="43">
        <v>1224.5999999999999</v>
      </c>
    </row>
    <row r="62" spans="17:22" ht="21" x14ac:dyDescent="0.25">
      <c r="Q62" s="19" t="s">
        <v>13</v>
      </c>
      <c r="R62" s="96" t="s">
        <v>220</v>
      </c>
      <c r="S62" s="16">
        <v>200</v>
      </c>
      <c r="T62" s="18"/>
      <c r="U62" s="18"/>
      <c r="V62" s="43">
        <v>301.2</v>
      </c>
    </row>
    <row r="63" spans="17:22" ht="21" x14ac:dyDescent="0.25">
      <c r="Q63" s="19" t="s">
        <v>12</v>
      </c>
      <c r="R63" s="96" t="s">
        <v>220</v>
      </c>
      <c r="S63" s="16">
        <v>240</v>
      </c>
      <c r="T63" s="18">
        <v>1</v>
      </c>
      <c r="U63" s="18">
        <v>4</v>
      </c>
      <c r="V63" s="43">
        <v>301.2</v>
      </c>
    </row>
    <row r="64" spans="17:22" ht="31.2" x14ac:dyDescent="0.25">
      <c r="Q64" s="64" t="s">
        <v>57</v>
      </c>
      <c r="R64" s="95" t="s">
        <v>54</v>
      </c>
      <c r="S64" s="66" t="s">
        <v>1</v>
      </c>
      <c r="T64" s="65"/>
      <c r="U64" s="65"/>
      <c r="V64" s="67">
        <f>V65+V68+V71+V74</f>
        <v>110627</v>
      </c>
    </row>
    <row r="65" spans="17:22" ht="41.4" x14ac:dyDescent="0.25">
      <c r="Q65" s="19" t="s">
        <v>4</v>
      </c>
      <c r="R65" s="96" t="s">
        <v>54</v>
      </c>
      <c r="S65" s="16">
        <v>100</v>
      </c>
      <c r="T65" s="18"/>
      <c r="U65" s="18"/>
      <c r="V65" s="43">
        <f>V66+V67</f>
        <v>25495.1</v>
      </c>
    </row>
    <row r="66" spans="17:22" x14ac:dyDescent="0.25">
      <c r="Q66" s="19" t="s">
        <v>44</v>
      </c>
      <c r="R66" s="96" t="s">
        <v>54</v>
      </c>
      <c r="S66" s="16">
        <v>110</v>
      </c>
      <c r="T66" s="18">
        <v>7</v>
      </c>
      <c r="U66" s="18">
        <v>2</v>
      </c>
      <c r="V66" s="43">
        <v>22305.1</v>
      </c>
    </row>
    <row r="67" spans="17:22" ht="21" x14ac:dyDescent="0.25">
      <c r="Q67" s="19" t="s">
        <v>3</v>
      </c>
      <c r="R67" s="96" t="s">
        <v>54</v>
      </c>
      <c r="S67" s="16">
        <v>120</v>
      </c>
      <c r="T67" s="18">
        <v>1</v>
      </c>
      <c r="U67" s="18">
        <v>4</v>
      </c>
      <c r="V67" s="43">
        <v>3190</v>
      </c>
    </row>
    <row r="68" spans="17:22" ht="21" x14ac:dyDescent="0.25">
      <c r="Q68" s="19" t="s">
        <v>13</v>
      </c>
      <c r="R68" s="96" t="s">
        <v>54</v>
      </c>
      <c r="S68" s="16">
        <v>200</v>
      </c>
      <c r="T68" s="18"/>
      <c r="U68" s="18"/>
      <c r="V68" s="43">
        <f>V69+V70</f>
        <v>13487.78</v>
      </c>
    </row>
    <row r="69" spans="17:22" ht="21" x14ac:dyDescent="0.25">
      <c r="Q69" s="19" t="s">
        <v>12</v>
      </c>
      <c r="R69" s="96" t="s">
        <v>54</v>
      </c>
      <c r="S69" s="16">
        <v>240</v>
      </c>
      <c r="T69" s="18">
        <v>1</v>
      </c>
      <c r="U69" s="18">
        <v>4</v>
      </c>
      <c r="V69" s="43">
        <v>918</v>
      </c>
    </row>
    <row r="70" spans="17:22" ht="21" x14ac:dyDescent="0.25">
      <c r="Q70" s="19" t="s">
        <v>13</v>
      </c>
      <c r="R70" s="96" t="s">
        <v>54</v>
      </c>
      <c r="S70" s="16">
        <v>240</v>
      </c>
      <c r="T70" s="18">
        <v>7</v>
      </c>
      <c r="U70" s="18">
        <v>2</v>
      </c>
      <c r="V70" s="43">
        <v>12569.78</v>
      </c>
    </row>
    <row r="71" spans="17:22" x14ac:dyDescent="0.25">
      <c r="Q71" s="19" t="s">
        <v>56</v>
      </c>
      <c r="R71" s="96" t="s">
        <v>54</v>
      </c>
      <c r="S71" s="16">
        <v>300</v>
      </c>
      <c r="T71" s="18"/>
      <c r="U71" s="18"/>
      <c r="V71" s="43">
        <f>V72+V73</f>
        <v>70523.5</v>
      </c>
    </row>
    <row r="72" spans="17:22" ht="21" x14ac:dyDescent="0.25">
      <c r="Q72" s="19" t="s">
        <v>55</v>
      </c>
      <c r="R72" s="96" t="s">
        <v>54</v>
      </c>
      <c r="S72" s="16">
        <v>320</v>
      </c>
      <c r="T72" s="18">
        <v>7</v>
      </c>
      <c r="U72" s="18">
        <v>2</v>
      </c>
      <c r="V72" s="43">
        <v>448.1</v>
      </c>
    </row>
    <row r="73" spans="17:22" ht="21" x14ac:dyDescent="0.25">
      <c r="Q73" s="19" t="s">
        <v>55</v>
      </c>
      <c r="R73" s="96" t="s">
        <v>54</v>
      </c>
      <c r="S73" s="16">
        <v>320</v>
      </c>
      <c r="T73" s="18">
        <v>10</v>
      </c>
      <c r="U73" s="18">
        <v>4</v>
      </c>
      <c r="V73" s="43">
        <v>70075.399999999994</v>
      </c>
    </row>
    <row r="74" spans="17:22" x14ac:dyDescent="0.25">
      <c r="Q74" s="19" t="s">
        <v>11</v>
      </c>
      <c r="R74" s="96" t="s">
        <v>54</v>
      </c>
      <c r="S74" s="16">
        <v>800</v>
      </c>
      <c r="T74" s="18"/>
      <c r="U74" s="18"/>
      <c r="V74" s="43">
        <v>1120.6199999999999</v>
      </c>
    </row>
    <row r="75" spans="17:22" x14ac:dyDescent="0.25">
      <c r="Q75" s="19" t="s">
        <v>10</v>
      </c>
      <c r="R75" s="96" t="s">
        <v>54</v>
      </c>
      <c r="S75" s="16">
        <v>850</v>
      </c>
      <c r="T75" s="18">
        <v>7</v>
      </c>
      <c r="U75" s="18">
        <v>2</v>
      </c>
      <c r="V75" s="43">
        <v>1120.6199999999999</v>
      </c>
    </row>
    <row r="76" spans="17:22" ht="31.2" x14ac:dyDescent="0.25">
      <c r="Q76" s="64" t="s">
        <v>160</v>
      </c>
      <c r="R76" s="95" t="s">
        <v>159</v>
      </c>
      <c r="S76" s="66" t="s">
        <v>1</v>
      </c>
      <c r="T76" s="65"/>
      <c r="U76" s="65"/>
      <c r="V76" s="67">
        <v>18137.599999999999</v>
      </c>
    </row>
    <row r="77" spans="17:22" ht="21" x14ac:dyDescent="0.25">
      <c r="Q77" s="19" t="s">
        <v>117</v>
      </c>
      <c r="R77" s="96" t="s">
        <v>159</v>
      </c>
      <c r="S77" s="16">
        <v>400</v>
      </c>
      <c r="T77" s="18"/>
      <c r="U77" s="18"/>
      <c r="V77" s="43">
        <v>18137.599999999999</v>
      </c>
    </row>
    <row r="78" spans="17:22" x14ac:dyDescent="0.25">
      <c r="Q78" s="19" t="s">
        <v>116</v>
      </c>
      <c r="R78" s="96" t="s">
        <v>159</v>
      </c>
      <c r="S78" s="16">
        <v>410</v>
      </c>
      <c r="T78" s="18">
        <v>5</v>
      </c>
      <c r="U78" s="18">
        <v>1</v>
      </c>
      <c r="V78" s="43">
        <v>18137.599999999999</v>
      </c>
    </row>
    <row r="79" spans="17:22" ht="71.400000000000006" x14ac:dyDescent="0.25">
      <c r="Q79" s="73" t="s">
        <v>52</v>
      </c>
      <c r="R79" s="95" t="s">
        <v>53</v>
      </c>
      <c r="S79" s="66" t="s">
        <v>1</v>
      </c>
      <c r="T79" s="65"/>
      <c r="U79" s="65"/>
      <c r="V79" s="67">
        <v>200</v>
      </c>
    </row>
    <row r="80" spans="17:22" ht="21" x14ac:dyDescent="0.25">
      <c r="Q80" s="19" t="s">
        <v>35</v>
      </c>
      <c r="R80" s="96" t="s">
        <v>53</v>
      </c>
      <c r="S80" s="16">
        <v>600</v>
      </c>
      <c r="T80" s="18"/>
      <c r="U80" s="18"/>
      <c r="V80" s="43">
        <v>200</v>
      </c>
    </row>
    <row r="81" spans="17:22" x14ac:dyDescent="0.25">
      <c r="Q81" s="19" t="s">
        <v>34</v>
      </c>
      <c r="R81" s="96" t="s">
        <v>53</v>
      </c>
      <c r="S81" s="16">
        <v>610</v>
      </c>
      <c r="T81" s="18">
        <v>10</v>
      </c>
      <c r="U81" s="18">
        <v>6</v>
      </c>
      <c r="V81" s="43">
        <v>200</v>
      </c>
    </row>
    <row r="82" spans="17:22" ht="71.400000000000006" x14ac:dyDescent="0.25">
      <c r="Q82" s="73" t="s">
        <v>52</v>
      </c>
      <c r="R82" s="95" t="s">
        <v>51</v>
      </c>
      <c r="S82" s="66" t="s">
        <v>1</v>
      </c>
      <c r="T82" s="65"/>
      <c r="U82" s="65"/>
      <c r="V82" s="67">
        <v>56</v>
      </c>
    </row>
    <row r="83" spans="17:22" ht="21" x14ac:dyDescent="0.25">
      <c r="Q83" s="19" t="s">
        <v>35</v>
      </c>
      <c r="R83" s="96" t="s">
        <v>51</v>
      </c>
      <c r="S83" s="16">
        <v>600</v>
      </c>
      <c r="T83" s="18"/>
      <c r="U83" s="18"/>
      <c r="V83" s="43">
        <v>56</v>
      </c>
    </row>
    <row r="84" spans="17:22" x14ac:dyDescent="0.25">
      <c r="Q84" s="19" t="s">
        <v>34</v>
      </c>
      <c r="R84" s="96" t="s">
        <v>51</v>
      </c>
      <c r="S84" s="16">
        <v>610</v>
      </c>
      <c r="T84" s="18">
        <v>10</v>
      </c>
      <c r="U84" s="18">
        <v>6</v>
      </c>
      <c r="V84" s="43">
        <v>56</v>
      </c>
    </row>
    <row r="85" spans="17:22" ht="31.2" x14ac:dyDescent="0.25">
      <c r="Q85" s="64" t="s">
        <v>50</v>
      </c>
      <c r="R85" s="95" t="s">
        <v>49</v>
      </c>
      <c r="S85" s="66" t="s">
        <v>1</v>
      </c>
      <c r="T85" s="65"/>
      <c r="U85" s="65"/>
      <c r="V85" s="67">
        <v>1900</v>
      </c>
    </row>
    <row r="86" spans="17:22" ht="21" x14ac:dyDescent="0.25">
      <c r="Q86" s="19" t="s">
        <v>13</v>
      </c>
      <c r="R86" s="96" t="s">
        <v>49</v>
      </c>
      <c r="S86" s="16">
        <v>200</v>
      </c>
      <c r="T86" s="18"/>
      <c r="U86" s="18"/>
      <c r="V86" s="43">
        <v>1900</v>
      </c>
    </row>
    <row r="87" spans="17:22" ht="21" x14ac:dyDescent="0.25">
      <c r="Q87" s="19" t="s">
        <v>12</v>
      </c>
      <c r="R87" s="96" t="s">
        <v>49</v>
      </c>
      <c r="S87" s="16">
        <v>240</v>
      </c>
      <c r="T87" s="18">
        <v>10</v>
      </c>
      <c r="U87" s="18">
        <v>6</v>
      </c>
      <c r="V87" s="43">
        <v>1900</v>
      </c>
    </row>
    <row r="88" spans="17:22" x14ac:dyDescent="0.25">
      <c r="Q88" s="72" t="s">
        <v>247</v>
      </c>
      <c r="R88" s="97" t="s">
        <v>288</v>
      </c>
      <c r="S88" s="70"/>
      <c r="T88" s="70"/>
      <c r="U88" s="70"/>
      <c r="V88" s="75">
        <f>V89+V96+V101</f>
        <v>173</v>
      </c>
    </row>
    <row r="89" spans="17:22" ht="31.2" x14ac:dyDescent="0.25">
      <c r="Q89" s="64" t="s">
        <v>219</v>
      </c>
      <c r="R89" s="95" t="s">
        <v>218</v>
      </c>
      <c r="S89" s="66" t="s">
        <v>1</v>
      </c>
      <c r="T89" s="65"/>
      <c r="U89" s="65"/>
      <c r="V89" s="67">
        <f>V90+V92+V94</f>
        <v>7.1000000000000005</v>
      </c>
    </row>
    <row r="90" spans="17:22" ht="41.4" x14ac:dyDescent="0.25">
      <c r="Q90" s="19" t="s">
        <v>4</v>
      </c>
      <c r="R90" s="96" t="s">
        <v>218</v>
      </c>
      <c r="S90" s="16">
        <v>100</v>
      </c>
      <c r="T90" s="18"/>
      <c r="U90" s="18"/>
      <c r="V90" s="43">
        <v>3.8</v>
      </c>
    </row>
    <row r="91" spans="17:22" ht="21" x14ac:dyDescent="0.25">
      <c r="Q91" s="19" t="s">
        <v>3</v>
      </c>
      <c r="R91" s="96" t="s">
        <v>218</v>
      </c>
      <c r="S91" s="16">
        <v>120</v>
      </c>
      <c r="T91" s="18">
        <v>1</v>
      </c>
      <c r="U91" s="18">
        <v>4</v>
      </c>
      <c r="V91" s="43">
        <v>3.8</v>
      </c>
    </row>
    <row r="92" spans="17:22" ht="21" x14ac:dyDescent="0.25">
      <c r="Q92" s="19" t="s">
        <v>13</v>
      </c>
      <c r="R92" s="96" t="s">
        <v>218</v>
      </c>
      <c r="S92" s="16">
        <v>200</v>
      </c>
      <c r="T92" s="18"/>
      <c r="U92" s="18"/>
      <c r="V92" s="43">
        <v>1.1000000000000001</v>
      </c>
    </row>
    <row r="93" spans="17:22" ht="21" x14ac:dyDescent="0.25">
      <c r="Q93" s="19" t="s">
        <v>12</v>
      </c>
      <c r="R93" s="96" t="s">
        <v>218</v>
      </c>
      <c r="S93" s="16">
        <v>240</v>
      </c>
      <c r="T93" s="18">
        <v>1</v>
      </c>
      <c r="U93" s="18">
        <v>4</v>
      </c>
      <c r="V93" s="43">
        <v>1.1000000000000001</v>
      </c>
    </row>
    <row r="94" spans="17:22" x14ac:dyDescent="0.25">
      <c r="Q94" s="19" t="s">
        <v>19</v>
      </c>
      <c r="R94" s="96" t="s">
        <v>218</v>
      </c>
      <c r="S94" s="16">
        <v>500</v>
      </c>
      <c r="T94" s="18"/>
      <c r="U94" s="18"/>
      <c r="V94" s="43">
        <v>2.2000000000000002</v>
      </c>
    </row>
    <row r="95" spans="17:22" x14ac:dyDescent="0.25">
      <c r="Q95" s="19" t="s">
        <v>195</v>
      </c>
      <c r="R95" s="96" t="s">
        <v>218</v>
      </c>
      <c r="S95" s="16">
        <v>530</v>
      </c>
      <c r="T95" s="18">
        <v>1</v>
      </c>
      <c r="U95" s="18">
        <v>4</v>
      </c>
      <c r="V95" s="43">
        <v>2.2000000000000002</v>
      </c>
    </row>
    <row r="96" spans="17:22" ht="51.6" x14ac:dyDescent="0.25">
      <c r="Q96" s="64" t="s">
        <v>217</v>
      </c>
      <c r="R96" s="95" t="s">
        <v>216</v>
      </c>
      <c r="S96" s="66" t="s">
        <v>1</v>
      </c>
      <c r="T96" s="65"/>
      <c r="U96" s="65"/>
      <c r="V96" s="67">
        <f>V97+V99</f>
        <v>123.4</v>
      </c>
    </row>
    <row r="97" spans="17:22" ht="41.4" x14ac:dyDescent="0.25">
      <c r="Q97" s="19" t="s">
        <v>4</v>
      </c>
      <c r="R97" s="96" t="s">
        <v>216</v>
      </c>
      <c r="S97" s="16">
        <v>100</v>
      </c>
      <c r="T97" s="18"/>
      <c r="U97" s="18"/>
      <c r="V97" s="43">
        <v>102.9</v>
      </c>
    </row>
    <row r="98" spans="17:22" ht="21" x14ac:dyDescent="0.25">
      <c r="Q98" s="19" t="s">
        <v>3</v>
      </c>
      <c r="R98" s="96" t="s">
        <v>216</v>
      </c>
      <c r="S98" s="16">
        <v>120</v>
      </c>
      <c r="T98" s="18">
        <v>1</v>
      </c>
      <c r="U98" s="18">
        <v>4</v>
      </c>
      <c r="V98" s="43">
        <v>102.9</v>
      </c>
    </row>
    <row r="99" spans="17:22" ht="21" x14ac:dyDescent="0.25">
      <c r="Q99" s="19" t="s">
        <v>13</v>
      </c>
      <c r="R99" s="96" t="s">
        <v>216</v>
      </c>
      <c r="S99" s="16">
        <v>200</v>
      </c>
      <c r="T99" s="18"/>
      <c r="U99" s="18"/>
      <c r="V99" s="43">
        <v>20.5</v>
      </c>
    </row>
    <row r="100" spans="17:22" ht="21" x14ac:dyDescent="0.25">
      <c r="Q100" s="19" t="s">
        <v>12</v>
      </c>
      <c r="R100" s="96" t="s">
        <v>216</v>
      </c>
      <c r="S100" s="16">
        <v>240</v>
      </c>
      <c r="T100" s="18">
        <v>1</v>
      </c>
      <c r="U100" s="18">
        <v>4</v>
      </c>
      <c r="V100" s="43">
        <v>20.5</v>
      </c>
    </row>
    <row r="101" spans="17:22" ht="31.2" x14ac:dyDescent="0.25">
      <c r="Q101" s="64" t="s">
        <v>213</v>
      </c>
      <c r="R101" s="95" t="s">
        <v>212</v>
      </c>
      <c r="S101" s="66" t="s">
        <v>1</v>
      </c>
      <c r="T101" s="65"/>
      <c r="U101" s="65"/>
      <c r="V101" s="67">
        <f>V102</f>
        <v>42.5</v>
      </c>
    </row>
    <row r="102" spans="17:22" ht="21" x14ac:dyDescent="0.25">
      <c r="Q102" s="19" t="s">
        <v>13</v>
      </c>
      <c r="R102" s="96" t="s">
        <v>212</v>
      </c>
      <c r="S102" s="16">
        <v>200</v>
      </c>
      <c r="T102" s="18"/>
      <c r="U102" s="18"/>
      <c r="V102" s="43">
        <v>42.5</v>
      </c>
    </row>
    <row r="103" spans="17:22" ht="21" x14ac:dyDescent="0.25">
      <c r="Q103" s="19" t="s">
        <v>12</v>
      </c>
      <c r="R103" s="96" t="s">
        <v>212</v>
      </c>
      <c r="S103" s="16">
        <v>240</v>
      </c>
      <c r="T103" s="18">
        <v>1</v>
      </c>
      <c r="U103" s="18">
        <v>5</v>
      </c>
      <c r="V103" s="43">
        <v>42.5</v>
      </c>
    </row>
    <row r="104" spans="17:22" ht="31.2" x14ac:dyDescent="0.25">
      <c r="Q104" s="69" t="s">
        <v>248</v>
      </c>
      <c r="R104" s="97" t="s">
        <v>249</v>
      </c>
      <c r="S104" s="70"/>
      <c r="T104" s="70"/>
      <c r="U104" s="70"/>
      <c r="V104" s="75">
        <f>V105+V108</f>
        <v>1370.1</v>
      </c>
    </row>
    <row r="105" spans="17:22" ht="31.2" x14ac:dyDescent="0.25">
      <c r="Q105" s="64" t="s">
        <v>166</v>
      </c>
      <c r="R105" s="95" t="s">
        <v>165</v>
      </c>
      <c r="S105" s="66" t="s">
        <v>1</v>
      </c>
      <c r="T105" s="65"/>
      <c r="U105" s="65"/>
      <c r="V105" s="67">
        <f>V106</f>
        <v>600</v>
      </c>
    </row>
    <row r="106" spans="17:22" x14ac:dyDescent="0.25">
      <c r="Q106" s="19" t="s">
        <v>11</v>
      </c>
      <c r="R106" s="96" t="s">
        <v>165</v>
      </c>
      <c r="S106" s="16">
        <v>800</v>
      </c>
      <c r="T106" s="18"/>
      <c r="U106" s="18"/>
      <c r="V106" s="43">
        <v>600</v>
      </c>
    </row>
    <row r="107" spans="17:22" ht="31.2" x14ac:dyDescent="0.25">
      <c r="Q107" s="19" t="s">
        <v>146</v>
      </c>
      <c r="R107" s="96" t="s">
        <v>165</v>
      </c>
      <c r="S107" s="16">
        <v>810</v>
      </c>
      <c r="T107" s="18">
        <v>4</v>
      </c>
      <c r="U107" s="18">
        <v>12</v>
      </c>
      <c r="V107" s="43">
        <v>600</v>
      </c>
    </row>
    <row r="108" spans="17:22" ht="61.8" x14ac:dyDescent="0.25">
      <c r="Q108" s="64" t="s">
        <v>164</v>
      </c>
      <c r="R108" s="95" t="s">
        <v>163</v>
      </c>
      <c r="S108" s="66" t="s">
        <v>1</v>
      </c>
      <c r="T108" s="65"/>
      <c r="U108" s="65"/>
      <c r="V108" s="67">
        <f>V109</f>
        <v>770.1</v>
      </c>
    </row>
    <row r="109" spans="17:22" x14ac:dyDescent="0.25">
      <c r="Q109" s="19" t="s">
        <v>11</v>
      </c>
      <c r="R109" s="96" t="s">
        <v>163</v>
      </c>
      <c r="S109" s="16">
        <v>800</v>
      </c>
      <c r="T109" s="18"/>
      <c r="U109" s="18"/>
      <c r="V109" s="43">
        <v>770.1</v>
      </c>
    </row>
    <row r="110" spans="17:22" ht="31.2" x14ac:dyDescent="0.25">
      <c r="Q110" s="19" t="s">
        <v>146</v>
      </c>
      <c r="R110" s="96" t="s">
        <v>163</v>
      </c>
      <c r="S110" s="16">
        <v>810</v>
      </c>
      <c r="T110" s="18">
        <v>4</v>
      </c>
      <c r="U110" s="18">
        <v>12</v>
      </c>
      <c r="V110" s="43">
        <v>770.1</v>
      </c>
    </row>
    <row r="111" spans="17:22" ht="31.2" x14ac:dyDescent="0.25">
      <c r="Q111" s="69" t="s">
        <v>250</v>
      </c>
      <c r="R111" s="97" t="s">
        <v>251</v>
      </c>
      <c r="S111" s="70"/>
      <c r="T111" s="70"/>
      <c r="U111" s="70"/>
      <c r="V111" s="75">
        <f>V112+V116+V120+V129+V136+V143+V149+V152+V155</f>
        <v>674603.99999999988</v>
      </c>
    </row>
    <row r="112" spans="17:22" ht="61.8" x14ac:dyDescent="0.25">
      <c r="Q112" s="64" t="s">
        <v>96</v>
      </c>
      <c r="R112" s="95" t="s">
        <v>95</v>
      </c>
      <c r="S112" s="66" t="s">
        <v>1</v>
      </c>
      <c r="T112" s="65"/>
      <c r="U112" s="65"/>
      <c r="V112" s="67">
        <f>V113</f>
        <v>17468.7</v>
      </c>
    </row>
    <row r="113" spans="17:22" ht="21" x14ac:dyDescent="0.25">
      <c r="Q113" s="19" t="s">
        <v>13</v>
      </c>
      <c r="R113" s="96" t="s">
        <v>95</v>
      </c>
      <c r="S113" s="16">
        <v>200</v>
      </c>
      <c r="T113" s="18"/>
      <c r="U113" s="18"/>
      <c r="V113" s="43">
        <f>V114+V115</f>
        <v>17468.7</v>
      </c>
    </row>
    <row r="114" spans="17:22" ht="21" x14ac:dyDescent="0.25">
      <c r="Q114" s="19" t="s">
        <v>12</v>
      </c>
      <c r="R114" s="96" t="s">
        <v>95</v>
      </c>
      <c r="S114" s="16">
        <v>240</v>
      </c>
      <c r="T114" s="18">
        <v>7</v>
      </c>
      <c r="U114" s="18">
        <v>1</v>
      </c>
      <c r="V114" s="43">
        <v>10319.026800000001</v>
      </c>
    </row>
    <row r="115" spans="17:22" ht="21" x14ac:dyDescent="0.25">
      <c r="Q115" s="19" t="s">
        <v>12</v>
      </c>
      <c r="R115" s="96" t="s">
        <v>95</v>
      </c>
      <c r="S115" s="16">
        <v>240</v>
      </c>
      <c r="T115" s="18">
        <v>7</v>
      </c>
      <c r="U115" s="18">
        <v>2</v>
      </c>
      <c r="V115" s="43">
        <v>7149.6732000000002</v>
      </c>
    </row>
    <row r="116" spans="17:22" ht="72" x14ac:dyDescent="0.25">
      <c r="Q116" s="64" t="s">
        <v>130</v>
      </c>
      <c r="R116" s="95" t="s">
        <v>129</v>
      </c>
      <c r="S116" s="66" t="s">
        <v>1</v>
      </c>
      <c r="T116" s="65"/>
      <c r="U116" s="65"/>
      <c r="V116" s="67">
        <f>V117</f>
        <v>919.40000000000009</v>
      </c>
    </row>
    <row r="117" spans="17:22" ht="21" x14ac:dyDescent="0.25">
      <c r="Q117" s="19" t="s">
        <v>13</v>
      </c>
      <c r="R117" s="96" t="s">
        <v>129</v>
      </c>
      <c r="S117" s="16">
        <v>200</v>
      </c>
      <c r="T117" s="18"/>
      <c r="U117" s="18"/>
      <c r="V117" s="43">
        <f>V118+V119</f>
        <v>919.40000000000009</v>
      </c>
    </row>
    <row r="118" spans="17:22" ht="21" x14ac:dyDescent="0.25">
      <c r="Q118" s="19" t="s">
        <v>12</v>
      </c>
      <c r="R118" s="96" t="s">
        <v>129</v>
      </c>
      <c r="S118" s="16">
        <v>240</v>
      </c>
      <c r="T118" s="18">
        <v>7</v>
      </c>
      <c r="U118" s="18">
        <v>1</v>
      </c>
      <c r="V118" s="43">
        <v>378.35197999999997</v>
      </c>
    </row>
    <row r="119" spans="17:22" ht="21" x14ac:dyDescent="0.25">
      <c r="Q119" s="19" t="s">
        <v>12</v>
      </c>
      <c r="R119" s="96" t="s">
        <v>129</v>
      </c>
      <c r="S119" s="16">
        <v>240</v>
      </c>
      <c r="T119" s="18">
        <v>7</v>
      </c>
      <c r="U119" s="18">
        <v>2</v>
      </c>
      <c r="V119" s="43">
        <v>541.04802000000007</v>
      </c>
    </row>
    <row r="120" spans="17:22" ht="31.2" x14ac:dyDescent="0.25">
      <c r="Q120" s="64" t="s">
        <v>128</v>
      </c>
      <c r="R120" s="95" t="s">
        <v>127</v>
      </c>
      <c r="S120" s="66" t="s">
        <v>1</v>
      </c>
      <c r="T120" s="65"/>
      <c r="U120" s="65"/>
      <c r="V120" s="67">
        <f>V121+V124+V127</f>
        <v>173128.5</v>
      </c>
    </row>
    <row r="121" spans="17:22" ht="41.4" x14ac:dyDescent="0.25">
      <c r="Q121" s="19" t="s">
        <v>4</v>
      </c>
      <c r="R121" s="96" t="s">
        <v>127</v>
      </c>
      <c r="S121" s="16">
        <v>100</v>
      </c>
      <c r="T121" s="18"/>
      <c r="U121" s="18"/>
      <c r="V121" s="61">
        <f>V122+V123</f>
        <v>164849.5</v>
      </c>
    </row>
    <row r="122" spans="17:22" x14ac:dyDescent="0.25">
      <c r="Q122" s="19" t="s">
        <v>44</v>
      </c>
      <c r="R122" s="96" t="s">
        <v>127</v>
      </c>
      <c r="S122" s="16">
        <v>110</v>
      </c>
      <c r="T122" s="18">
        <v>7</v>
      </c>
      <c r="U122" s="18">
        <v>1</v>
      </c>
      <c r="V122" s="61">
        <v>99098.3</v>
      </c>
    </row>
    <row r="123" spans="17:22" ht="41.4" x14ac:dyDescent="0.25">
      <c r="Q123" s="19" t="s">
        <v>4</v>
      </c>
      <c r="R123" s="96" t="s">
        <v>127</v>
      </c>
      <c r="S123" s="16">
        <v>110</v>
      </c>
      <c r="T123" s="18">
        <v>7</v>
      </c>
      <c r="U123" s="18">
        <v>2</v>
      </c>
      <c r="V123" s="43">
        <v>65751.199999999997</v>
      </c>
    </row>
    <row r="124" spans="17:22" ht="21" x14ac:dyDescent="0.25">
      <c r="Q124" s="19" t="s">
        <v>13</v>
      </c>
      <c r="R124" s="96" t="s">
        <v>127</v>
      </c>
      <c r="S124" s="16">
        <v>200</v>
      </c>
      <c r="T124" s="18"/>
      <c r="U124" s="18"/>
      <c r="V124" s="61">
        <f>V125+V126</f>
        <v>2169</v>
      </c>
    </row>
    <row r="125" spans="17:22" ht="21" x14ac:dyDescent="0.25">
      <c r="Q125" s="19" t="s">
        <v>12</v>
      </c>
      <c r="R125" s="96" t="s">
        <v>127</v>
      </c>
      <c r="S125" s="16">
        <v>240</v>
      </c>
      <c r="T125" s="18">
        <v>7</v>
      </c>
      <c r="U125" s="18">
        <v>1</v>
      </c>
      <c r="V125" s="43">
        <v>1503.9</v>
      </c>
    </row>
    <row r="126" spans="17:22" ht="21" x14ac:dyDescent="0.25">
      <c r="Q126" s="19" t="s">
        <v>12</v>
      </c>
      <c r="R126" s="96" t="s">
        <v>127</v>
      </c>
      <c r="S126" s="16">
        <v>240</v>
      </c>
      <c r="T126" s="18">
        <v>7</v>
      </c>
      <c r="U126" s="18">
        <v>2</v>
      </c>
      <c r="V126" s="43">
        <v>665.1</v>
      </c>
    </row>
    <row r="127" spans="17:22" ht="21" x14ac:dyDescent="0.25">
      <c r="Q127" s="19" t="s">
        <v>35</v>
      </c>
      <c r="R127" s="96" t="s">
        <v>127</v>
      </c>
      <c r="S127" s="16">
        <v>600</v>
      </c>
      <c r="T127" s="18"/>
      <c r="U127" s="18"/>
      <c r="V127" s="43">
        <f>V128</f>
        <v>6110</v>
      </c>
    </row>
    <row r="128" spans="17:22" x14ac:dyDescent="0.25">
      <c r="Q128" s="19" t="s">
        <v>34</v>
      </c>
      <c r="R128" s="96" t="s">
        <v>127</v>
      </c>
      <c r="S128" s="16">
        <v>610</v>
      </c>
      <c r="T128" s="18">
        <v>7</v>
      </c>
      <c r="U128" s="18">
        <v>2</v>
      </c>
      <c r="V128" s="43">
        <v>6110</v>
      </c>
    </row>
    <row r="129" spans="17:22" ht="21" x14ac:dyDescent="0.25">
      <c r="Q129" s="64" t="s">
        <v>126</v>
      </c>
      <c r="R129" s="95" t="s">
        <v>125</v>
      </c>
      <c r="S129" s="66" t="s">
        <v>1</v>
      </c>
      <c r="T129" s="65"/>
      <c r="U129" s="65"/>
      <c r="V129" s="67">
        <f>V130+V132+V134</f>
        <v>432721.6</v>
      </c>
    </row>
    <row r="130" spans="17:22" ht="41.4" x14ac:dyDescent="0.25">
      <c r="Q130" s="19" t="s">
        <v>4</v>
      </c>
      <c r="R130" s="96" t="s">
        <v>125</v>
      </c>
      <c r="S130" s="16">
        <v>100</v>
      </c>
      <c r="T130" s="18"/>
      <c r="U130" s="18"/>
      <c r="V130" s="43">
        <v>337010.8</v>
      </c>
    </row>
    <row r="131" spans="17:22" x14ac:dyDescent="0.25">
      <c r="Q131" s="19" t="s">
        <v>44</v>
      </c>
      <c r="R131" s="96" t="s">
        <v>125</v>
      </c>
      <c r="S131" s="16">
        <v>110</v>
      </c>
      <c r="T131" s="18">
        <v>7</v>
      </c>
      <c r="U131" s="18">
        <v>2</v>
      </c>
      <c r="V131" s="43">
        <v>337010.8</v>
      </c>
    </row>
    <row r="132" spans="17:22" ht="21" x14ac:dyDescent="0.25">
      <c r="Q132" s="19" t="s">
        <v>13</v>
      </c>
      <c r="R132" s="96" t="s">
        <v>125</v>
      </c>
      <c r="S132" s="16">
        <v>200</v>
      </c>
      <c r="T132" s="18"/>
      <c r="U132" s="18"/>
      <c r="V132" s="43">
        <v>8977.2000000000007</v>
      </c>
    </row>
    <row r="133" spans="17:22" ht="21" x14ac:dyDescent="0.25">
      <c r="Q133" s="19" t="s">
        <v>12</v>
      </c>
      <c r="R133" s="96" t="s">
        <v>125</v>
      </c>
      <c r="S133" s="16">
        <v>240</v>
      </c>
      <c r="T133" s="18">
        <v>7</v>
      </c>
      <c r="U133" s="18">
        <v>2</v>
      </c>
      <c r="V133" s="43">
        <v>8977.2000000000007</v>
      </c>
    </row>
    <row r="134" spans="17:22" ht="21" x14ac:dyDescent="0.25">
      <c r="Q134" s="19" t="s">
        <v>35</v>
      </c>
      <c r="R134" s="96" t="s">
        <v>125</v>
      </c>
      <c r="S134" s="16">
        <v>600</v>
      </c>
      <c r="T134" s="18"/>
      <c r="U134" s="18"/>
      <c r="V134" s="43">
        <v>86733.6</v>
      </c>
    </row>
    <row r="135" spans="17:22" x14ac:dyDescent="0.25">
      <c r="Q135" s="19" t="s">
        <v>34</v>
      </c>
      <c r="R135" s="96" t="s">
        <v>125</v>
      </c>
      <c r="S135" s="16">
        <v>610</v>
      </c>
      <c r="T135" s="18">
        <v>7</v>
      </c>
      <c r="U135" s="18">
        <v>2</v>
      </c>
      <c r="V135" s="43">
        <v>86733.6</v>
      </c>
    </row>
    <row r="136" spans="17:22" ht="61.8" x14ac:dyDescent="0.25">
      <c r="Q136" s="64" t="s">
        <v>124</v>
      </c>
      <c r="R136" s="95" t="s">
        <v>123</v>
      </c>
      <c r="S136" s="66" t="s">
        <v>1</v>
      </c>
      <c r="T136" s="65"/>
      <c r="U136" s="65"/>
      <c r="V136" s="67">
        <f>V137+V139+V141</f>
        <v>13466.7</v>
      </c>
    </row>
    <row r="137" spans="17:22" ht="41.4" x14ac:dyDescent="0.25">
      <c r="Q137" s="19" t="s">
        <v>4</v>
      </c>
      <c r="R137" s="96" t="s">
        <v>123</v>
      </c>
      <c r="S137" s="16">
        <v>100</v>
      </c>
      <c r="T137" s="18"/>
      <c r="U137" s="18"/>
      <c r="V137" s="43">
        <v>10763.25</v>
      </c>
    </row>
    <row r="138" spans="17:22" x14ac:dyDescent="0.25">
      <c r="Q138" s="19" t="s">
        <v>44</v>
      </c>
      <c r="R138" s="96" t="s">
        <v>123</v>
      </c>
      <c r="S138" s="16">
        <v>110</v>
      </c>
      <c r="T138" s="18">
        <v>7</v>
      </c>
      <c r="U138" s="18">
        <v>2</v>
      </c>
      <c r="V138" s="43">
        <v>10763.25</v>
      </c>
    </row>
    <row r="139" spans="17:22" ht="21" x14ac:dyDescent="0.25">
      <c r="Q139" s="19" t="s">
        <v>13</v>
      </c>
      <c r="R139" s="96" t="s">
        <v>123</v>
      </c>
      <c r="S139" s="16">
        <v>200</v>
      </c>
      <c r="T139" s="18"/>
      <c r="U139" s="18"/>
      <c r="V139" s="43">
        <v>2603.4499999999998</v>
      </c>
    </row>
    <row r="140" spans="17:22" ht="21" x14ac:dyDescent="0.25">
      <c r="Q140" s="19" t="s">
        <v>12</v>
      </c>
      <c r="R140" s="96" t="s">
        <v>123</v>
      </c>
      <c r="S140" s="16">
        <v>240</v>
      </c>
      <c r="T140" s="18">
        <v>7</v>
      </c>
      <c r="U140" s="18">
        <v>2</v>
      </c>
      <c r="V140" s="43">
        <v>2603.4499999999998</v>
      </c>
    </row>
    <row r="141" spans="17:22" x14ac:dyDescent="0.25">
      <c r="Q141" s="19" t="s">
        <v>11</v>
      </c>
      <c r="R141" s="96" t="s">
        <v>123</v>
      </c>
      <c r="S141" s="16">
        <v>800</v>
      </c>
      <c r="T141" s="18"/>
      <c r="U141" s="18"/>
      <c r="V141" s="43">
        <v>100</v>
      </c>
    </row>
    <row r="142" spans="17:22" x14ac:dyDescent="0.25">
      <c r="Q142" s="19" t="s">
        <v>10</v>
      </c>
      <c r="R142" s="96" t="s">
        <v>123</v>
      </c>
      <c r="S142" s="16">
        <v>850</v>
      </c>
      <c r="T142" s="18">
        <v>7</v>
      </c>
      <c r="U142" s="18">
        <v>2</v>
      </c>
      <c r="V142" s="43">
        <v>100</v>
      </c>
    </row>
    <row r="143" spans="17:22" ht="21" x14ac:dyDescent="0.25">
      <c r="Q143" s="64" t="s">
        <v>122</v>
      </c>
      <c r="R143" s="95" t="s">
        <v>121</v>
      </c>
      <c r="S143" s="66" t="s">
        <v>1</v>
      </c>
      <c r="T143" s="65"/>
      <c r="U143" s="65"/>
      <c r="V143" s="67">
        <f>V144+V147</f>
        <v>34478</v>
      </c>
    </row>
    <row r="144" spans="17:22" ht="21" x14ac:dyDescent="0.25">
      <c r="Q144" s="19" t="s">
        <v>13</v>
      </c>
      <c r="R144" s="96" t="s">
        <v>121</v>
      </c>
      <c r="S144" s="16">
        <v>200</v>
      </c>
      <c r="T144" s="18"/>
      <c r="U144" s="18"/>
      <c r="V144" s="43">
        <f>V145+V146</f>
        <v>26657.8</v>
      </c>
    </row>
    <row r="145" spans="17:22" ht="21" x14ac:dyDescent="0.25">
      <c r="Q145" s="19" t="s">
        <v>12</v>
      </c>
      <c r="R145" s="96" t="s">
        <v>121</v>
      </c>
      <c r="S145" s="16">
        <v>240</v>
      </c>
      <c r="T145" s="18">
        <v>7</v>
      </c>
      <c r="U145" s="18">
        <v>1</v>
      </c>
      <c r="V145" s="43">
        <v>615.79999999999995</v>
      </c>
    </row>
    <row r="146" spans="17:22" ht="21" x14ac:dyDescent="0.25">
      <c r="Q146" s="19" t="s">
        <v>12</v>
      </c>
      <c r="R146" s="96" t="s">
        <v>121</v>
      </c>
      <c r="S146" s="16">
        <v>240</v>
      </c>
      <c r="T146" s="18">
        <v>7</v>
      </c>
      <c r="U146" s="18">
        <v>2</v>
      </c>
      <c r="V146" s="43">
        <v>26042</v>
      </c>
    </row>
    <row r="147" spans="17:22" ht="21" x14ac:dyDescent="0.25">
      <c r="Q147" s="19" t="s">
        <v>35</v>
      </c>
      <c r="R147" s="96" t="s">
        <v>121</v>
      </c>
      <c r="S147" s="16">
        <v>600</v>
      </c>
      <c r="T147" s="18"/>
      <c r="U147" s="18"/>
      <c r="V147" s="43">
        <v>7820.2</v>
      </c>
    </row>
    <row r="148" spans="17:22" x14ac:dyDescent="0.25">
      <c r="Q148" s="19" t="s">
        <v>34</v>
      </c>
      <c r="R148" s="96" t="s">
        <v>121</v>
      </c>
      <c r="S148" s="16">
        <v>610</v>
      </c>
      <c r="T148" s="18">
        <v>7</v>
      </c>
      <c r="U148" s="18">
        <v>2</v>
      </c>
      <c r="V148" s="43">
        <v>7820.2</v>
      </c>
    </row>
    <row r="149" spans="17:22" ht="82.2" x14ac:dyDescent="0.25">
      <c r="Q149" s="64" t="s">
        <v>134</v>
      </c>
      <c r="R149" s="95" t="s">
        <v>133</v>
      </c>
      <c r="S149" s="66" t="s">
        <v>1</v>
      </c>
      <c r="T149" s="65"/>
      <c r="U149" s="65"/>
      <c r="V149" s="67">
        <v>1368.5</v>
      </c>
    </row>
    <row r="150" spans="17:22" ht="21" x14ac:dyDescent="0.25">
      <c r="Q150" s="19" t="s">
        <v>13</v>
      </c>
      <c r="R150" s="96" t="s">
        <v>133</v>
      </c>
      <c r="S150" s="16">
        <v>200</v>
      </c>
      <c r="T150" s="18"/>
      <c r="U150" s="18"/>
      <c r="V150" s="43">
        <v>1368.5</v>
      </c>
    </row>
    <row r="151" spans="17:22" ht="21" x14ac:dyDescent="0.25">
      <c r="Q151" s="19" t="s">
        <v>12</v>
      </c>
      <c r="R151" s="96" t="s">
        <v>133</v>
      </c>
      <c r="S151" s="16">
        <v>240</v>
      </c>
      <c r="T151" s="18">
        <v>7</v>
      </c>
      <c r="U151" s="18">
        <v>1</v>
      </c>
      <c r="V151" s="43">
        <v>1368.5</v>
      </c>
    </row>
    <row r="152" spans="17:22" ht="61.8" x14ac:dyDescent="0.25">
      <c r="Q152" s="64" t="s">
        <v>94</v>
      </c>
      <c r="R152" s="95" t="s">
        <v>93</v>
      </c>
      <c r="S152" s="66" t="s">
        <v>1</v>
      </c>
      <c r="T152" s="65"/>
      <c r="U152" s="65"/>
      <c r="V152" s="67">
        <v>1000</v>
      </c>
    </row>
    <row r="153" spans="17:22" ht="21" x14ac:dyDescent="0.25">
      <c r="Q153" s="19" t="s">
        <v>35</v>
      </c>
      <c r="R153" s="96" t="s">
        <v>93</v>
      </c>
      <c r="S153" s="16">
        <v>600</v>
      </c>
      <c r="T153" s="18"/>
      <c r="U153" s="18"/>
      <c r="V153" s="43">
        <v>1000</v>
      </c>
    </row>
    <row r="154" spans="17:22" x14ac:dyDescent="0.25">
      <c r="Q154" s="19" t="s">
        <v>34</v>
      </c>
      <c r="R154" s="96" t="s">
        <v>93</v>
      </c>
      <c r="S154" s="16">
        <v>610</v>
      </c>
      <c r="T154" s="18">
        <v>7</v>
      </c>
      <c r="U154" s="18">
        <v>9</v>
      </c>
      <c r="V154" s="43">
        <v>1000</v>
      </c>
    </row>
    <row r="155" spans="17:22" ht="61.8" x14ac:dyDescent="0.25">
      <c r="Q155" s="64" t="s">
        <v>92</v>
      </c>
      <c r="R155" s="95" t="s">
        <v>91</v>
      </c>
      <c r="S155" s="66" t="s">
        <v>1</v>
      </c>
      <c r="T155" s="65"/>
      <c r="U155" s="65"/>
      <c r="V155" s="67">
        <v>52.6</v>
      </c>
    </row>
    <row r="156" spans="17:22" ht="21" x14ac:dyDescent="0.25">
      <c r="Q156" s="19" t="s">
        <v>35</v>
      </c>
      <c r="R156" s="96" t="s">
        <v>91</v>
      </c>
      <c r="S156" s="16">
        <v>600</v>
      </c>
      <c r="T156" s="18"/>
      <c r="U156" s="18"/>
      <c r="V156" s="43">
        <v>52.6</v>
      </c>
    </row>
    <row r="157" spans="17:22" x14ac:dyDescent="0.25">
      <c r="Q157" s="19" t="s">
        <v>34</v>
      </c>
      <c r="R157" s="96" t="s">
        <v>91</v>
      </c>
      <c r="S157" s="16">
        <v>610</v>
      </c>
      <c r="T157" s="18">
        <v>7</v>
      </c>
      <c r="U157" s="18">
        <v>9</v>
      </c>
      <c r="V157" s="43">
        <v>52.6</v>
      </c>
    </row>
    <row r="158" spans="17:22" ht="31.2" x14ac:dyDescent="0.25">
      <c r="Q158" s="69" t="s">
        <v>253</v>
      </c>
      <c r="R158" s="97" t="s">
        <v>252</v>
      </c>
      <c r="S158" s="70"/>
      <c r="T158" s="70"/>
      <c r="U158" s="70"/>
      <c r="V158" s="75">
        <f>V159</f>
        <v>1200</v>
      </c>
    </row>
    <row r="159" spans="17:22" ht="31.2" x14ac:dyDescent="0.25">
      <c r="Q159" s="64" t="s">
        <v>136</v>
      </c>
      <c r="R159" s="95" t="s">
        <v>135</v>
      </c>
      <c r="S159" s="66" t="s">
        <v>1</v>
      </c>
      <c r="T159" s="65"/>
      <c r="U159" s="65"/>
      <c r="V159" s="67">
        <v>1200</v>
      </c>
    </row>
    <row r="160" spans="17:22" ht="21" x14ac:dyDescent="0.25">
      <c r="Q160" s="19" t="s">
        <v>13</v>
      </c>
      <c r="R160" s="96" t="s">
        <v>135</v>
      </c>
      <c r="S160" s="16">
        <v>200</v>
      </c>
      <c r="T160" s="18"/>
      <c r="U160" s="18"/>
      <c r="V160" s="43">
        <v>1200</v>
      </c>
    </row>
    <row r="161" spans="17:22" ht="21" x14ac:dyDescent="0.25">
      <c r="Q161" s="19" t="s">
        <v>12</v>
      </c>
      <c r="R161" s="96" t="s">
        <v>135</v>
      </c>
      <c r="S161" s="16">
        <v>240</v>
      </c>
      <c r="T161" s="18">
        <v>6</v>
      </c>
      <c r="U161" s="18">
        <v>3</v>
      </c>
      <c r="V161" s="43">
        <v>1200</v>
      </c>
    </row>
    <row r="162" spans="17:22" ht="21" x14ac:dyDescent="0.25">
      <c r="Q162" s="44" t="s">
        <v>255</v>
      </c>
      <c r="R162" s="97" t="s">
        <v>254</v>
      </c>
      <c r="S162" s="16"/>
      <c r="T162" s="18"/>
      <c r="U162" s="18"/>
      <c r="V162" s="42">
        <f>V163+V168+V171+V174</f>
        <v>78693.83</v>
      </c>
    </row>
    <row r="163" spans="17:22" ht="61.8" x14ac:dyDescent="0.25">
      <c r="Q163" s="64" t="s">
        <v>154</v>
      </c>
      <c r="R163" s="95" t="s">
        <v>153</v>
      </c>
      <c r="S163" s="66" t="s">
        <v>1</v>
      </c>
      <c r="T163" s="65"/>
      <c r="U163" s="65"/>
      <c r="V163" s="67">
        <f>V164+V166</f>
        <v>54000</v>
      </c>
    </row>
    <row r="164" spans="17:22" x14ac:dyDescent="0.25">
      <c r="Q164" s="19" t="s">
        <v>19</v>
      </c>
      <c r="R164" s="96" t="s">
        <v>153</v>
      </c>
      <c r="S164" s="16">
        <v>500</v>
      </c>
      <c r="T164" s="18"/>
      <c r="U164" s="18"/>
      <c r="V164" s="43">
        <v>34228.180659999998</v>
      </c>
    </row>
    <row r="165" spans="17:22" x14ac:dyDescent="0.25">
      <c r="Q165" s="19" t="s">
        <v>18</v>
      </c>
      <c r="R165" s="96" t="s">
        <v>153</v>
      </c>
      <c r="S165" s="16">
        <v>540</v>
      </c>
      <c r="T165" s="18">
        <v>5</v>
      </c>
      <c r="U165" s="18">
        <v>2</v>
      </c>
      <c r="V165" s="43">
        <v>34228.180659999998</v>
      </c>
    </row>
    <row r="166" spans="17:22" x14ac:dyDescent="0.25">
      <c r="Q166" s="19" t="s">
        <v>11</v>
      </c>
      <c r="R166" s="96" t="s">
        <v>153</v>
      </c>
      <c r="S166" s="16">
        <v>800</v>
      </c>
      <c r="T166" s="18"/>
      <c r="U166" s="18"/>
      <c r="V166" s="43">
        <v>19771.819339999998</v>
      </c>
    </row>
    <row r="167" spans="17:22" ht="31.2" x14ac:dyDescent="0.25">
      <c r="Q167" s="19" t="s">
        <v>146</v>
      </c>
      <c r="R167" s="96" t="s">
        <v>153</v>
      </c>
      <c r="S167" s="16">
        <v>810</v>
      </c>
      <c r="T167" s="18">
        <v>5</v>
      </c>
      <c r="U167" s="18">
        <v>2</v>
      </c>
      <c r="V167" s="43">
        <v>19771.819339999998</v>
      </c>
    </row>
    <row r="168" spans="17:22" ht="61.8" x14ac:dyDescent="0.25">
      <c r="Q168" s="64" t="s">
        <v>152</v>
      </c>
      <c r="R168" s="95" t="s">
        <v>151</v>
      </c>
      <c r="S168" s="66" t="s">
        <v>1</v>
      </c>
      <c r="T168" s="65"/>
      <c r="U168" s="65"/>
      <c r="V168" s="67">
        <v>1040.6300000000001</v>
      </c>
    </row>
    <row r="169" spans="17:22" x14ac:dyDescent="0.25">
      <c r="Q169" s="19" t="s">
        <v>11</v>
      </c>
      <c r="R169" s="96" t="s">
        <v>151</v>
      </c>
      <c r="S169" s="16">
        <v>800</v>
      </c>
      <c r="T169" s="18"/>
      <c r="U169" s="18"/>
      <c r="V169" s="43">
        <v>1040.6300000000001</v>
      </c>
    </row>
    <row r="170" spans="17:22" ht="31.2" x14ac:dyDescent="0.25">
      <c r="Q170" s="19" t="s">
        <v>146</v>
      </c>
      <c r="R170" s="96" t="s">
        <v>151</v>
      </c>
      <c r="S170" s="16">
        <v>810</v>
      </c>
      <c r="T170" s="18">
        <v>5</v>
      </c>
      <c r="U170" s="18">
        <v>2</v>
      </c>
      <c r="V170" s="43">
        <v>1040.6300000000001</v>
      </c>
    </row>
    <row r="171" spans="17:22" ht="31.2" x14ac:dyDescent="0.25">
      <c r="Q171" s="64" t="s">
        <v>142</v>
      </c>
      <c r="R171" s="95" t="s">
        <v>141</v>
      </c>
      <c r="S171" s="66" t="s">
        <v>1</v>
      </c>
      <c r="T171" s="65"/>
      <c r="U171" s="65"/>
      <c r="V171" s="67">
        <v>11173.2</v>
      </c>
    </row>
    <row r="172" spans="17:22" x14ac:dyDescent="0.25">
      <c r="Q172" s="19" t="s">
        <v>19</v>
      </c>
      <c r="R172" s="96" t="s">
        <v>141</v>
      </c>
      <c r="S172" s="16">
        <v>500</v>
      </c>
      <c r="T172" s="18"/>
      <c r="U172" s="18"/>
      <c r="V172" s="43">
        <v>11173.2</v>
      </c>
    </row>
    <row r="173" spans="17:22" x14ac:dyDescent="0.25">
      <c r="Q173" s="19" t="s">
        <v>18</v>
      </c>
      <c r="R173" s="96" t="s">
        <v>141</v>
      </c>
      <c r="S173" s="16">
        <v>540</v>
      </c>
      <c r="T173" s="18">
        <v>5</v>
      </c>
      <c r="U173" s="18">
        <v>3</v>
      </c>
      <c r="V173" s="43">
        <v>11173.2</v>
      </c>
    </row>
    <row r="174" spans="17:22" ht="31.2" x14ac:dyDescent="0.25">
      <c r="Q174" s="64" t="s">
        <v>140</v>
      </c>
      <c r="R174" s="95" t="s">
        <v>139</v>
      </c>
      <c r="S174" s="66" t="s">
        <v>1</v>
      </c>
      <c r="T174" s="65"/>
      <c r="U174" s="65"/>
      <c r="V174" s="67">
        <v>12480</v>
      </c>
    </row>
    <row r="175" spans="17:22" x14ac:dyDescent="0.25">
      <c r="Q175" s="19" t="s">
        <v>19</v>
      </c>
      <c r="R175" s="96" t="s">
        <v>139</v>
      </c>
      <c r="S175" s="16">
        <v>500</v>
      </c>
      <c r="T175" s="18"/>
      <c r="U175" s="18"/>
      <c r="V175" s="43">
        <v>12480</v>
      </c>
    </row>
    <row r="176" spans="17:22" x14ac:dyDescent="0.25">
      <c r="Q176" s="19" t="s">
        <v>18</v>
      </c>
      <c r="R176" s="96" t="s">
        <v>139</v>
      </c>
      <c r="S176" s="16">
        <v>540</v>
      </c>
      <c r="T176" s="18">
        <v>5</v>
      </c>
      <c r="U176" s="18">
        <v>3</v>
      </c>
      <c r="V176" s="43">
        <v>12480</v>
      </c>
    </row>
    <row r="177" spans="17:22" ht="31.2" x14ac:dyDescent="0.25">
      <c r="Q177" s="69" t="s">
        <v>256</v>
      </c>
      <c r="R177" s="106" t="s">
        <v>291</v>
      </c>
      <c r="S177" s="70"/>
      <c r="T177" s="70"/>
      <c r="U177" s="70"/>
      <c r="V177" s="75">
        <f>V178</f>
        <v>441.6</v>
      </c>
    </row>
    <row r="178" spans="17:22" ht="31.2" x14ac:dyDescent="0.25">
      <c r="Q178" s="64" t="s">
        <v>90</v>
      </c>
      <c r="R178" s="95" t="s">
        <v>89</v>
      </c>
      <c r="S178" s="66" t="s">
        <v>1</v>
      </c>
      <c r="T178" s="65"/>
      <c r="U178" s="65"/>
      <c r="V178" s="67">
        <f>V179+V181</f>
        <v>441.6</v>
      </c>
    </row>
    <row r="179" spans="17:22" ht="21" x14ac:dyDescent="0.25">
      <c r="Q179" s="19" t="s">
        <v>13</v>
      </c>
      <c r="R179" s="96" t="s">
        <v>89</v>
      </c>
      <c r="S179" s="16">
        <v>200</v>
      </c>
      <c r="T179" s="18"/>
      <c r="U179" s="18"/>
      <c r="V179" s="43">
        <v>411.6</v>
      </c>
    </row>
    <row r="180" spans="17:22" ht="21" x14ac:dyDescent="0.25">
      <c r="Q180" s="19" t="s">
        <v>12</v>
      </c>
      <c r="R180" s="96" t="s">
        <v>89</v>
      </c>
      <c r="S180" s="16">
        <v>240</v>
      </c>
      <c r="T180" s="18">
        <v>7</v>
      </c>
      <c r="U180" s="18">
        <v>9</v>
      </c>
      <c r="V180" s="43">
        <v>411.6</v>
      </c>
    </row>
    <row r="181" spans="17:22" ht="21" x14ac:dyDescent="0.25">
      <c r="Q181" s="19" t="s">
        <v>35</v>
      </c>
      <c r="R181" s="96" t="s">
        <v>89</v>
      </c>
      <c r="S181" s="16">
        <v>600</v>
      </c>
      <c r="T181" s="18"/>
      <c r="U181" s="18"/>
      <c r="V181" s="43">
        <v>30</v>
      </c>
    </row>
    <row r="182" spans="17:22" x14ac:dyDescent="0.25">
      <c r="Q182" s="19" t="s">
        <v>34</v>
      </c>
      <c r="R182" s="96" t="s">
        <v>89</v>
      </c>
      <c r="S182" s="16">
        <v>610</v>
      </c>
      <c r="T182" s="18">
        <v>7</v>
      </c>
      <c r="U182" s="18">
        <v>9</v>
      </c>
      <c r="V182" s="43">
        <v>30</v>
      </c>
    </row>
    <row r="183" spans="17:22" ht="21" x14ac:dyDescent="0.25">
      <c r="Q183" s="69" t="s">
        <v>257</v>
      </c>
      <c r="R183" s="97" t="s">
        <v>258</v>
      </c>
      <c r="S183" s="70"/>
      <c r="T183" s="70"/>
      <c r="U183" s="70"/>
      <c r="V183" s="75">
        <f>V184</f>
        <v>754</v>
      </c>
    </row>
    <row r="184" spans="17:22" ht="21" x14ac:dyDescent="0.25">
      <c r="Q184" s="64" t="s">
        <v>106</v>
      </c>
      <c r="R184" s="95" t="s">
        <v>105</v>
      </c>
      <c r="S184" s="66" t="s">
        <v>1</v>
      </c>
      <c r="T184" s="65"/>
      <c r="U184" s="65"/>
      <c r="V184" s="67">
        <v>754</v>
      </c>
    </row>
    <row r="185" spans="17:22" ht="41.4" x14ac:dyDescent="0.25">
      <c r="Q185" s="19" t="s">
        <v>4</v>
      </c>
      <c r="R185" s="96" t="s">
        <v>105</v>
      </c>
      <c r="S185" s="16">
        <v>100</v>
      </c>
      <c r="T185" s="18"/>
      <c r="U185" s="18"/>
      <c r="V185" s="43">
        <v>204.5</v>
      </c>
    </row>
    <row r="186" spans="17:22" x14ac:dyDescent="0.25">
      <c r="Q186" s="19" t="s">
        <v>44</v>
      </c>
      <c r="R186" s="96" t="s">
        <v>105</v>
      </c>
      <c r="S186" s="16">
        <v>110</v>
      </c>
      <c r="T186" s="18">
        <v>7</v>
      </c>
      <c r="U186" s="18">
        <v>7</v>
      </c>
      <c r="V186" s="43">
        <v>204.5</v>
      </c>
    </row>
    <row r="187" spans="17:22" ht="21" x14ac:dyDescent="0.25">
      <c r="Q187" s="19" t="s">
        <v>35</v>
      </c>
      <c r="R187" s="96" t="s">
        <v>105</v>
      </c>
      <c r="S187" s="16">
        <v>600</v>
      </c>
      <c r="T187" s="18"/>
      <c r="U187" s="18"/>
      <c r="V187" s="43">
        <v>549.5</v>
      </c>
    </row>
    <row r="188" spans="17:22" x14ac:dyDescent="0.25">
      <c r="Q188" s="19" t="s">
        <v>34</v>
      </c>
      <c r="R188" s="96" t="s">
        <v>105</v>
      </c>
      <c r="S188" s="16">
        <v>610</v>
      </c>
      <c r="T188" s="18">
        <v>7</v>
      </c>
      <c r="U188" s="18">
        <v>7</v>
      </c>
      <c r="V188" s="43">
        <v>549.5</v>
      </c>
    </row>
    <row r="189" spans="17:22" ht="31.2" x14ac:dyDescent="0.25">
      <c r="Q189" s="69" t="s">
        <v>260</v>
      </c>
      <c r="R189" s="97" t="s">
        <v>259</v>
      </c>
      <c r="S189" s="70"/>
      <c r="T189" s="70"/>
      <c r="U189" s="70"/>
      <c r="V189" s="75">
        <f>V190</f>
        <v>15</v>
      </c>
    </row>
    <row r="190" spans="17:22" ht="31.2" x14ac:dyDescent="0.25">
      <c r="Q190" s="64" t="s">
        <v>104</v>
      </c>
      <c r="R190" s="95" t="s">
        <v>103</v>
      </c>
      <c r="S190" s="66" t="s">
        <v>1</v>
      </c>
      <c r="T190" s="65"/>
      <c r="U190" s="65"/>
      <c r="V190" s="67">
        <v>15</v>
      </c>
    </row>
    <row r="191" spans="17:22" ht="21" x14ac:dyDescent="0.25">
      <c r="Q191" s="19" t="s">
        <v>35</v>
      </c>
      <c r="R191" s="96" t="s">
        <v>103</v>
      </c>
      <c r="S191" s="16">
        <v>600</v>
      </c>
      <c r="T191" s="18"/>
      <c r="U191" s="18"/>
      <c r="V191" s="43">
        <v>15</v>
      </c>
    </row>
    <row r="192" spans="17:22" x14ac:dyDescent="0.25">
      <c r="Q192" s="19" t="s">
        <v>34</v>
      </c>
      <c r="R192" s="96" t="s">
        <v>103</v>
      </c>
      <c r="S192" s="16">
        <v>610</v>
      </c>
      <c r="T192" s="18">
        <v>7</v>
      </c>
      <c r="U192" s="18">
        <v>7</v>
      </c>
      <c r="V192" s="43">
        <v>15</v>
      </c>
    </row>
    <row r="193" spans="17:22" ht="21" x14ac:dyDescent="0.25">
      <c r="Q193" s="69" t="s">
        <v>262</v>
      </c>
      <c r="R193" s="97" t="s">
        <v>261</v>
      </c>
      <c r="S193" s="70"/>
      <c r="T193" s="70"/>
      <c r="U193" s="70"/>
      <c r="V193" s="75">
        <f>V194+V197</f>
        <v>88156.64</v>
      </c>
    </row>
    <row r="194" spans="17:22" ht="61.8" x14ac:dyDescent="0.25">
      <c r="Q194" s="64" t="s">
        <v>233</v>
      </c>
      <c r="R194" s="95" t="s">
        <v>150</v>
      </c>
      <c r="S194" s="66" t="s">
        <v>1</v>
      </c>
      <c r="T194" s="65"/>
      <c r="U194" s="65"/>
      <c r="V194" s="67">
        <v>82864.2</v>
      </c>
    </row>
    <row r="195" spans="17:22" ht="21" x14ac:dyDescent="0.25">
      <c r="Q195" s="19" t="s">
        <v>117</v>
      </c>
      <c r="R195" s="96" t="s">
        <v>150</v>
      </c>
      <c r="S195" s="16">
        <v>400</v>
      </c>
      <c r="T195" s="18"/>
      <c r="U195" s="18"/>
      <c r="V195" s="43">
        <v>82864.2</v>
      </c>
    </row>
    <row r="196" spans="17:22" x14ac:dyDescent="0.25">
      <c r="Q196" s="19" t="s">
        <v>116</v>
      </c>
      <c r="R196" s="96" t="s">
        <v>150</v>
      </c>
      <c r="S196" s="16">
        <v>410</v>
      </c>
      <c r="T196" s="18">
        <v>5</v>
      </c>
      <c r="U196" s="18">
        <v>2</v>
      </c>
      <c r="V196" s="43">
        <v>82864.2</v>
      </c>
    </row>
    <row r="197" spans="17:22" ht="61.8" x14ac:dyDescent="0.25">
      <c r="Q197" s="64" t="s">
        <v>149</v>
      </c>
      <c r="R197" s="95" t="s">
        <v>148</v>
      </c>
      <c r="S197" s="66" t="s">
        <v>1</v>
      </c>
      <c r="T197" s="65"/>
      <c r="U197" s="65"/>
      <c r="V197" s="67">
        <v>5292.44</v>
      </c>
    </row>
    <row r="198" spans="17:22" ht="21" x14ac:dyDescent="0.25">
      <c r="Q198" s="19" t="s">
        <v>117</v>
      </c>
      <c r="R198" s="96" t="s">
        <v>148</v>
      </c>
      <c r="S198" s="16">
        <v>400</v>
      </c>
      <c r="T198" s="18"/>
      <c r="U198" s="18"/>
      <c r="V198" s="43">
        <v>5292.44</v>
      </c>
    </row>
    <row r="199" spans="17:22" x14ac:dyDescent="0.25">
      <c r="Q199" s="19" t="s">
        <v>116</v>
      </c>
      <c r="R199" s="96" t="s">
        <v>148</v>
      </c>
      <c r="S199" s="16">
        <v>410</v>
      </c>
      <c r="T199" s="18">
        <v>5</v>
      </c>
      <c r="U199" s="18">
        <v>2</v>
      </c>
      <c r="V199" s="43">
        <v>5292.44</v>
      </c>
    </row>
    <row r="200" spans="17:22" ht="31.2" x14ac:dyDescent="0.25">
      <c r="Q200" s="69" t="s">
        <v>263</v>
      </c>
      <c r="R200" s="97" t="s">
        <v>264</v>
      </c>
      <c r="S200" s="70"/>
      <c r="T200" s="70"/>
      <c r="U200" s="70"/>
      <c r="V200" s="75">
        <f>V201+V208+V211</f>
        <v>6919.7789200000007</v>
      </c>
    </row>
    <row r="201" spans="17:22" ht="31.2" x14ac:dyDescent="0.25">
      <c r="Q201" s="64" t="s">
        <v>193</v>
      </c>
      <c r="R201" s="95" t="s">
        <v>192</v>
      </c>
      <c r="S201" s="66" t="s">
        <v>1</v>
      </c>
      <c r="T201" s="65"/>
      <c r="U201" s="65"/>
      <c r="V201" s="67">
        <f>V202+V204+V206</f>
        <v>2880.7789200000002</v>
      </c>
    </row>
    <row r="202" spans="17:22" ht="41.4" x14ac:dyDescent="0.25">
      <c r="Q202" s="19" t="s">
        <v>4</v>
      </c>
      <c r="R202" s="96" t="s">
        <v>192</v>
      </c>
      <c r="S202" s="16">
        <v>100</v>
      </c>
      <c r="T202" s="18"/>
      <c r="U202" s="18"/>
      <c r="V202" s="43">
        <v>2702.1954100000003</v>
      </c>
    </row>
    <row r="203" spans="17:22" x14ac:dyDescent="0.25">
      <c r="Q203" s="19" t="s">
        <v>44</v>
      </c>
      <c r="R203" s="96" t="s">
        <v>192</v>
      </c>
      <c r="S203" s="16">
        <v>110</v>
      </c>
      <c r="T203" s="18">
        <v>3</v>
      </c>
      <c r="U203" s="18">
        <v>9</v>
      </c>
      <c r="V203" s="43">
        <v>2702.1954100000003</v>
      </c>
    </row>
    <row r="204" spans="17:22" ht="21" x14ac:dyDescent="0.25">
      <c r="Q204" s="19" t="s">
        <v>13</v>
      </c>
      <c r="R204" s="96" t="s">
        <v>192</v>
      </c>
      <c r="S204" s="16">
        <v>200</v>
      </c>
      <c r="T204" s="18"/>
      <c r="U204" s="18"/>
      <c r="V204" s="43">
        <v>178.54551000000001</v>
      </c>
    </row>
    <row r="205" spans="17:22" ht="21" x14ac:dyDescent="0.25">
      <c r="Q205" s="19" t="s">
        <v>12</v>
      </c>
      <c r="R205" s="96" t="s">
        <v>192</v>
      </c>
      <c r="S205" s="16">
        <v>240</v>
      </c>
      <c r="T205" s="18">
        <v>3</v>
      </c>
      <c r="U205" s="18">
        <v>9</v>
      </c>
      <c r="V205" s="43">
        <v>178.54551000000001</v>
      </c>
    </row>
    <row r="206" spans="17:22" x14ac:dyDescent="0.25">
      <c r="Q206" s="19" t="s">
        <v>11</v>
      </c>
      <c r="R206" s="96" t="s">
        <v>192</v>
      </c>
      <c r="S206" s="16">
        <v>800</v>
      </c>
      <c r="T206" s="18"/>
      <c r="U206" s="18"/>
      <c r="V206" s="43">
        <v>3.7999999999999999E-2</v>
      </c>
    </row>
    <row r="207" spans="17:22" x14ac:dyDescent="0.25">
      <c r="Q207" s="19" t="s">
        <v>10</v>
      </c>
      <c r="R207" s="96" t="s">
        <v>192</v>
      </c>
      <c r="S207" s="16">
        <v>850</v>
      </c>
      <c r="T207" s="18">
        <v>3</v>
      </c>
      <c r="U207" s="18">
        <v>9</v>
      </c>
      <c r="V207" s="43">
        <v>3.7999999999999999E-2</v>
      </c>
    </row>
    <row r="208" spans="17:22" ht="112.8" x14ac:dyDescent="0.25">
      <c r="Q208" s="64" t="s">
        <v>186</v>
      </c>
      <c r="R208" s="95" t="s">
        <v>187</v>
      </c>
      <c r="S208" s="66" t="s">
        <v>1</v>
      </c>
      <c r="T208" s="65"/>
      <c r="U208" s="65"/>
      <c r="V208" s="67">
        <v>3837</v>
      </c>
    </row>
    <row r="209" spans="17:22" ht="21" x14ac:dyDescent="0.25">
      <c r="Q209" s="19" t="s">
        <v>13</v>
      </c>
      <c r="R209" s="96" t="s">
        <v>187</v>
      </c>
      <c r="S209" s="16">
        <v>200</v>
      </c>
      <c r="T209" s="18"/>
      <c r="U209" s="18"/>
      <c r="V209" s="43">
        <v>3837</v>
      </c>
    </row>
    <row r="210" spans="17:22" ht="21" x14ac:dyDescent="0.25">
      <c r="Q210" s="19" t="s">
        <v>12</v>
      </c>
      <c r="R210" s="96" t="s">
        <v>187</v>
      </c>
      <c r="S210" s="16">
        <v>240</v>
      </c>
      <c r="T210" s="18">
        <v>3</v>
      </c>
      <c r="U210" s="18">
        <v>10</v>
      </c>
      <c r="V210" s="43">
        <v>3837</v>
      </c>
    </row>
    <row r="211" spans="17:22" ht="112.8" x14ac:dyDescent="0.25">
      <c r="Q211" s="64" t="s">
        <v>186</v>
      </c>
      <c r="R211" s="95" t="s">
        <v>185</v>
      </c>
      <c r="S211" s="66" t="s">
        <v>1</v>
      </c>
      <c r="T211" s="65"/>
      <c r="U211" s="65"/>
      <c r="V211" s="67">
        <v>202</v>
      </c>
    </row>
    <row r="212" spans="17:22" ht="21" x14ac:dyDescent="0.25">
      <c r="Q212" s="19" t="s">
        <v>13</v>
      </c>
      <c r="R212" s="96" t="s">
        <v>185</v>
      </c>
      <c r="S212" s="16">
        <v>200</v>
      </c>
      <c r="T212" s="18"/>
      <c r="U212" s="18"/>
      <c r="V212" s="43">
        <v>202</v>
      </c>
    </row>
    <row r="213" spans="17:22" ht="21" x14ac:dyDescent="0.25">
      <c r="Q213" s="19" t="s">
        <v>12</v>
      </c>
      <c r="R213" s="96" t="s">
        <v>185</v>
      </c>
      <c r="S213" s="16">
        <v>240</v>
      </c>
      <c r="T213" s="18">
        <v>3</v>
      </c>
      <c r="U213" s="18">
        <v>10</v>
      </c>
      <c r="V213" s="43">
        <v>202</v>
      </c>
    </row>
    <row r="214" spans="17:22" ht="31.2" x14ac:dyDescent="0.25">
      <c r="Q214" s="87" t="s">
        <v>266</v>
      </c>
      <c r="R214" s="99" t="s">
        <v>265</v>
      </c>
      <c r="S214" s="88"/>
      <c r="T214" s="88"/>
      <c r="U214" s="88"/>
      <c r="V214" s="89">
        <f>V215+V220+V223+V226+V229</f>
        <v>2157.6</v>
      </c>
    </row>
    <row r="215" spans="17:22" ht="31.2" x14ac:dyDescent="0.25">
      <c r="Q215" s="64" t="s">
        <v>45</v>
      </c>
      <c r="R215" s="95" t="s">
        <v>43</v>
      </c>
      <c r="S215" s="66" t="s">
        <v>1</v>
      </c>
      <c r="T215" s="65"/>
      <c r="U215" s="65"/>
      <c r="V215" s="67">
        <v>1532.6</v>
      </c>
    </row>
    <row r="216" spans="17:22" ht="41.4" x14ac:dyDescent="0.25">
      <c r="Q216" s="19" t="s">
        <v>4</v>
      </c>
      <c r="R216" s="96" t="s">
        <v>43</v>
      </c>
      <c r="S216" s="16">
        <v>100</v>
      </c>
      <c r="T216" s="18"/>
      <c r="U216" s="18"/>
      <c r="V216" s="43">
        <v>1197.5999999999999</v>
      </c>
    </row>
    <row r="217" spans="17:22" x14ac:dyDescent="0.25">
      <c r="Q217" s="19" t="s">
        <v>44</v>
      </c>
      <c r="R217" s="96" t="s">
        <v>43</v>
      </c>
      <c r="S217" s="16">
        <v>110</v>
      </c>
      <c r="T217" s="18">
        <v>11</v>
      </c>
      <c r="U217" s="18">
        <v>2</v>
      </c>
      <c r="V217" s="43">
        <v>1197.5999999999999</v>
      </c>
    </row>
    <row r="218" spans="17:22" ht="21" x14ac:dyDescent="0.25">
      <c r="Q218" s="19" t="s">
        <v>13</v>
      </c>
      <c r="R218" s="96" t="s">
        <v>43</v>
      </c>
      <c r="S218" s="16">
        <v>200</v>
      </c>
      <c r="T218" s="18"/>
      <c r="U218" s="18"/>
      <c r="V218" s="43">
        <v>335</v>
      </c>
    </row>
    <row r="219" spans="17:22" ht="21" x14ac:dyDescent="0.25">
      <c r="Q219" s="19" t="s">
        <v>12</v>
      </c>
      <c r="R219" s="96" t="s">
        <v>43</v>
      </c>
      <c r="S219" s="16">
        <v>240</v>
      </c>
      <c r="T219" s="18">
        <v>11</v>
      </c>
      <c r="U219" s="18">
        <v>2</v>
      </c>
      <c r="V219" s="43">
        <v>335</v>
      </c>
    </row>
    <row r="220" spans="17:22" ht="82.2" x14ac:dyDescent="0.25">
      <c r="Q220" s="64" t="s">
        <v>42</v>
      </c>
      <c r="R220" s="95" t="s">
        <v>41</v>
      </c>
      <c r="S220" s="66" t="s">
        <v>1</v>
      </c>
      <c r="T220" s="65"/>
      <c r="U220" s="65"/>
      <c r="V220" s="67">
        <v>100</v>
      </c>
    </row>
    <row r="221" spans="17:22" ht="21" x14ac:dyDescent="0.25">
      <c r="Q221" s="19" t="s">
        <v>35</v>
      </c>
      <c r="R221" s="96" t="s">
        <v>41</v>
      </c>
      <c r="S221" s="16">
        <v>600</v>
      </c>
      <c r="T221" s="18"/>
      <c r="U221" s="18"/>
      <c r="V221" s="43">
        <v>100</v>
      </c>
    </row>
    <row r="222" spans="17:22" x14ac:dyDescent="0.25">
      <c r="Q222" s="19" t="s">
        <v>34</v>
      </c>
      <c r="R222" s="96" t="s">
        <v>41</v>
      </c>
      <c r="S222" s="16">
        <v>610</v>
      </c>
      <c r="T222" s="18">
        <v>11</v>
      </c>
      <c r="U222" s="18">
        <v>2</v>
      </c>
      <c r="V222" s="43">
        <v>100</v>
      </c>
    </row>
    <row r="223" spans="17:22" ht="82.2" x14ac:dyDescent="0.25">
      <c r="Q223" s="64" t="s">
        <v>40</v>
      </c>
      <c r="R223" s="95" t="s">
        <v>39</v>
      </c>
      <c r="S223" s="66" t="s">
        <v>1</v>
      </c>
      <c r="T223" s="65"/>
      <c r="U223" s="65"/>
      <c r="V223" s="67">
        <v>25</v>
      </c>
    </row>
    <row r="224" spans="17:22" ht="21" x14ac:dyDescent="0.25">
      <c r="Q224" s="19" t="s">
        <v>35</v>
      </c>
      <c r="R224" s="96" t="s">
        <v>39</v>
      </c>
      <c r="S224" s="16">
        <v>600</v>
      </c>
      <c r="T224" s="18"/>
      <c r="U224" s="18"/>
      <c r="V224" s="43">
        <v>25</v>
      </c>
    </row>
    <row r="225" spans="17:22" x14ac:dyDescent="0.25">
      <c r="Q225" s="19" t="s">
        <v>34</v>
      </c>
      <c r="R225" s="96" t="s">
        <v>39</v>
      </c>
      <c r="S225" s="16">
        <v>610</v>
      </c>
      <c r="T225" s="18">
        <v>11</v>
      </c>
      <c r="U225" s="18">
        <v>2</v>
      </c>
      <c r="V225" s="43">
        <v>25</v>
      </c>
    </row>
    <row r="226" spans="17:22" ht="61.8" x14ac:dyDescent="0.25">
      <c r="Q226" s="64" t="s">
        <v>38</v>
      </c>
      <c r="R226" s="95" t="s">
        <v>37</v>
      </c>
      <c r="S226" s="66" t="s">
        <v>1</v>
      </c>
      <c r="T226" s="65"/>
      <c r="U226" s="65"/>
      <c r="V226" s="67">
        <v>400</v>
      </c>
    </row>
    <row r="227" spans="17:22" ht="21" x14ac:dyDescent="0.25">
      <c r="Q227" s="19" t="s">
        <v>35</v>
      </c>
      <c r="R227" s="96" t="s">
        <v>37</v>
      </c>
      <c r="S227" s="16">
        <v>600</v>
      </c>
      <c r="T227" s="18"/>
      <c r="U227" s="18"/>
      <c r="V227" s="43">
        <v>400</v>
      </c>
    </row>
    <row r="228" spans="17:22" x14ac:dyDescent="0.25">
      <c r="Q228" s="19" t="s">
        <v>34</v>
      </c>
      <c r="R228" s="96" t="s">
        <v>37</v>
      </c>
      <c r="S228" s="16">
        <v>610</v>
      </c>
      <c r="T228" s="18">
        <v>11</v>
      </c>
      <c r="U228" s="18">
        <v>2</v>
      </c>
      <c r="V228" s="43">
        <v>400</v>
      </c>
    </row>
    <row r="229" spans="17:22" ht="72" x14ac:dyDescent="0.25">
      <c r="Q229" s="64" t="s">
        <v>36</v>
      </c>
      <c r="R229" s="95" t="s">
        <v>33</v>
      </c>
      <c r="S229" s="66" t="s">
        <v>1</v>
      </c>
      <c r="T229" s="65"/>
      <c r="U229" s="65"/>
      <c r="V229" s="67">
        <v>100</v>
      </c>
    </row>
    <row r="230" spans="17:22" ht="21" x14ac:dyDescent="0.25">
      <c r="Q230" s="19" t="s">
        <v>35</v>
      </c>
      <c r="R230" s="96" t="s">
        <v>33</v>
      </c>
      <c r="S230" s="16">
        <v>600</v>
      </c>
      <c r="T230" s="18"/>
      <c r="U230" s="18"/>
      <c r="V230" s="43">
        <v>100</v>
      </c>
    </row>
    <row r="231" spans="17:22" x14ac:dyDescent="0.25">
      <c r="Q231" s="19" t="s">
        <v>34</v>
      </c>
      <c r="R231" s="96" t="s">
        <v>33</v>
      </c>
      <c r="S231" s="16">
        <v>610</v>
      </c>
      <c r="T231" s="18">
        <v>11</v>
      </c>
      <c r="U231" s="18">
        <v>2</v>
      </c>
      <c r="V231" s="43">
        <v>100</v>
      </c>
    </row>
    <row r="232" spans="17:22" ht="41.4" x14ac:dyDescent="0.25">
      <c r="Q232" s="69" t="s">
        <v>268</v>
      </c>
      <c r="R232" s="97" t="s">
        <v>267</v>
      </c>
      <c r="S232" s="70"/>
      <c r="T232" s="70"/>
      <c r="U232" s="70"/>
      <c r="V232" s="90">
        <f>V233</f>
        <v>575.6</v>
      </c>
    </row>
    <row r="233" spans="17:22" ht="41.4" x14ac:dyDescent="0.25">
      <c r="Q233" s="64" t="s">
        <v>184</v>
      </c>
      <c r="R233" s="95" t="s">
        <v>183</v>
      </c>
      <c r="S233" s="66" t="s">
        <v>1</v>
      </c>
      <c r="T233" s="65"/>
      <c r="U233" s="65"/>
      <c r="V233" s="67">
        <v>575.6</v>
      </c>
    </row>
    <row r="234" spans="17:22" ht="21" x14ac:dyDescent="0.25">
      <c r="Q234" s="19" t="s">
        <v>13</v>
      </c>
      <c r="R234" s="96" t="s">
        <v>183</v>
      </c>
      <c r="S234" s="16">
        <v>200</v>
      </c>
      <c r="T234" s="18"/>
      <c r="U234" s="18"/>
      <c r="V234" s="43">
        <v>575.6</v>
      </c>
    </row>
    <row r="235" spans="17:22" ht="21" x14ac:dyDescent="0.25">
      <c r="Q235" s="19" t="s">
        <v>12</v>
      </c>
      <c r="R235" s="96" t="s">
        <v>183</v>
      </c>
      <c r="S235" s="16">
        <v>240</v>
      </c>
      <c r="T235" s="18">
        <v>4</v>
      </c>
      <c r="U235" s="18">
        <v>5</v>
      </c>
      <c r="V235" s="43">
        <v>575.6</v>
      </c>
    </row>
    <row r="236" spans="17:22" ht="31.2" x14ac:dyDescent="0.25">
      <c r="Q236" s="113" t="s">
        <v>295</v>
      </c>
      <c r="R236" s="97" t="s">
        <v>269</v>
      </c>
      <c r="S236" s="70"/>
      <c r="T236" s="70"/>
      <c r="U236" s="70"/>
      <c r="V236" s="90">
        <f>V237+V240</f>
        <v>74106.7</v>
      </c>
    </row>
    <row r="237" spans="17:22" ht="31.2" x14ac:dyDescent="0.25">
      <c r="Q237" s="64" t="s">
        <v>176</v>
      </c>
      <c r="R237" s="95" t="s">
        <v>175</v>
      </c>
      <c r="S237" s="66" t="s">
        <v>1</v>
      </c>
      <c r="T237" s="65"/>
      <c r="U237" s="65"/>
      <c r="V237" s="67">
        <v>3852</v>
      </c>
    </row>
    <row r="238" spans="17:22" ht="21" x14ac:dyDescent="0.25">
      <c r="Q238" s="19" t="s">
        <v>13</v>
      </c>
      <c r="R238" s="96" t="s">
        <v>175</v>
      </c>
      <c r="S238" s="16">
        <v>200</v>
      </c>
      <c r="T238" s="18"/>
      <c r="U238" s="18"/>
      <c r="V238" s="43">
        <v>3852</v>
      </c>
    </row>
    <row r="239" spans="17:22" ht="21" x14ac:dyDescent="0.25">
      <c r="Q239" s="19" t="s">
        <v>12</v>
      </c>
      <c r="R239" s="96" t="s">
        <v>175</v>
      </c>
      <c r="S239" s="16">
        <v>240</v>
      </c>
      <c r="T239" s="18">
        <v>4</v>
      </c>
      <c r="U239" s="18">
        <v>9</v>
      </c>
      <c r="V239" s="43">
        <v>3852</v>
      </c>
    </row>
    <row r="240" spans="17:22" ht="102.6" x14ac:dyDescent="0.25">
      <c r="Q240" s="64" t="s">
        <v>174</v>
      </c>
      <c r="R240" s="95" t="s">
        <v>173</v>
      </c>
      <c r="S240" s="66" t="s">
        <v>1</v>
      </c>
      <c r="T240" s="65"/>
      <c r="U240" s="65"/>
      <c r="V240" s="67">
        <f>V241+V243</f>
        <v>70254.7</v>
      </c>
    </row>
    <row r="241" spans="17:22" ht="21" x14ac:dyDescent="0.25">
      <c r="Q241" s="19" t="s">
        <v>13</v>
      </c>
      <c r="R241" s="96" t="s">
        <v>173</v>
      </c>
      <c r="S241" s="16">
        <v>200</v>
      </c>
      <c r="T241" s="18"/>
      <c r="U241" s="18"/>
      <c r="V241" s="43">
        <v>3696.75</v>
      </c>
    </row>
    <row r="242" spans="17:22" ht="21" x14ac:dyDescent="0.25">
      <c r="Q242" s="19" t="s">
        <v>12</v>
      </c>
      <c r="R242" s="96" t="s">
        <v>173</v>
      </c>
      <c r="S242" s="16">
        <v>240</v>
      </c>
      <c r="T242" s="18">
        <v>4</v>
      </c>
      <c r="U242" s="18">
        <v>9</v>
      </c>
      <c r="V242" s="43">
        <v>3696.75</v>
      </c>
    </row>
    <row r="243" spans="17:22" x14ac:dyDescent="0.25">
      <c r="Q243" s="19" t="s">
        <v>19</v>
      </c>
      <c r="R243" s="96" t="s">
        <v>173</v>
      </c>
      <c r="S243" s="16">
        <v>500</v>
      </c>
      <c r="T243" s="18"/>
      <c r="U243" s="18"/>
      <c r="V243" s="43">
        <v>66557.95</v>
      </c>
    </row>
    <row r="244" spans="17:22" x14ac:dyDescent="0.25">
      <c r="Q244" s="54" t="s">
        <v>18</v>
      </c>
      <c r="R244" s="96" t="s">
        <v>173</v>
      </c>
      <c r="S244" s="16">
        <v>540</v>
      </c>
      <c r="T244" s="18">
        <v>4</v>
      </c>
      <c r="U244" s="18">
        <v>9</v>
      </c>
      <c r="V244" s="43">
        <v>66557.95</v>
      </c>
    </row>
    <row r="245" spans="17:22" ht="31.2" x14ac:dyDescent="0.25">
      <c r="Q245" s="69" t="s">
        <v>270</v>
      </c>
      <c r="R245" s="106" t="s">
        <v>292</v>
      </c>
      <c r="S245" s="70"/>
      <c r="T245" s="70"/>
      <c r="U245" s="70"/>
      <c r="V245" s="90">
        <f>V246</f>
        <v>397.5</v>
      </c>
    </row>
    <row r="246" spans="17:22" ht="31.2" x14ac:dyDescent="0.25">
      <c r="Q246" s="64" t="s">
        <v>88</v>
      </c>
      <c r="R246" s="95" t="s">
        <v>87</v>
      </c>
      <c r="S246" s="66" t="s">
        <v>1</v>
      </c>
      <c r="T246" s="65"/>
      <c r="U246" s="65"/>
      <c r="V246" s="67">
        <v>397.5</v>
      </c>
    </row>
    <row r="247" spans="17:22" ht="21" x14ac:dyDescent="0.25">
      <c r="Q247" s="19" t="s">
        <v>13</v>
      </c>
      <c r="R247" s="96" t="s">
        <v>87</v>
      </c>
      <c r="S247" s="16">
        <v>200</v>
      </c>
      <c r="T247" s="18"/>
      <c r="U247" s="18"/>
      <c r="V247" s="43">
        <v>397.5</v>
      </c>
    </row>
    <row r="248" spans="17:22" ht="21" x14ac:dyDescent="0.25">
      <c r="Q248" s="19" t="s">
        <v>12</v>
      </c>
      <c r="R248" s="96" t="s">
        <v>87</v>
      </c>
      <c r="S248" s="16">
        <v>240</v>
      </c>
      <c r="T248" s="18">
        <v>7</v>
      </c>
      <c r="U248" s="18">
        <v>9</v>
      </c>
      <c r="V248" s="43">
        <v>397.5</v>
      </c>
    </row>
    <row r="249" spans="17:22" ht="31.2" x14ac:dyDescent="0.25">
      <c r="Q249" s="69" t="s">
        <v>271</v>
      </c>
      <c r="R249" s="106" t="s">
        <v>293</v>
      </c>
      <c r="S249" s="70"/>
      <c r="T249" s="70"/>
      <c r="U249" s="70"/>
      <c r="V249" s="90">
        <f>V250+V256</f>
        <v>2105.3000000000002</v>
      </c>
    </row>
    <row r="250" spans="17:22" ht="61.8" x14ac:dyDescent="0.25">
      <c r="Q250" s="64" t="s">
        <v>86</v>
      </c>
      <c r="R250" s="95" t="s">
        <v>85</v>
      </c>
      <c r="S250" s="66" t="s">
        <v>1</v>
      </c>
      <c r="T250" s="65"/>
      <c r="U250" s="65"/>
      <c r="V250" s="67">
        <f>V251+V254</f>
        <v>2000</v>
      </c>
    </row>
    <row r="251" spans="17:22" ht="21" x14ac:dyDescent="0.25">
      <c r="Q251" s="19" t="s">
        <v>13</v>
      </c>
      <c r="R251" s="96" t="s">
        <v>85</v>
      </c>
      <c r="S251" s="16">
        <v>200</v>
      </c>
      <c r="T251" s="18"/>
      <c r="U251" s="18"/>
      <c r="V251" s="43">
        <f>V252+V253</f>
        <v>1529.18</v>
      </c>
    </row>
    <row r="252" spans="17:22" ht="21" x14ac:dyDescent="0.25">
      <c r="Q252" s="19" t="s">
        <v>12</v>
      </c>
      <c r="R252" s="96" t="s">
        <v>85</v>
      </c>
      <c r="S252" s="16">
        <v>240</v>
      </c>
      <c r="T252" s="18">
        <v>7</v>
      </c>
      <c r="U252" s="18">
        <v>1</v>
      </c>
      <c r="V252" s="43">
        <v>1069</v>
      </c>
    </row>
    <row r="253" spans="17:22" ht="21" x14ac:dyDescent="0.25">
      <c r="Q253" s="19" t="s">
        <v>12</v>
      </c>
      <c r="R253" s="96" t="s">
        <v>85</v>
      </c>
      <c r="S253" s="16">
        <v>240</v>
      </c>
      <c r="T253" s="18">
        <v>7</v>
      </c>
      <c r="U253" s="18">
        <v>2</v>
      </c>
      <c r="V253" s="43">
        <v>460.18</v>
      </c>
    </row>
    <row r="254" spans="17:22" ht="21" x14ac:dyDescent="0.25">
      <c r="Q254" s="19" t="s">
        <v>35</v>
      </c>
      <c r="R254" s="96" t="s">
        <v>85</v>
      </c>
      <c r="S254" s="16">
        <v>600</v>
      </c>
      <c r="T254" s="18"/>
      <c r="U254" s="18"/>
      <c r="V254" s="43">
        <v>470.82</v>
      </c>
    </row>
    <row r="255" spans="17:22" x14ac:dyDescent="0.25">
      <c r="Q255" s="19" t="s">
        <v>34</v>
      </c>
      <c r="R255" s="96" t="s">
        <v>85</v>
      </c>
      <c r="S255" s="16">
        <v>610</v>
      </c>
      <c r="T255" s="18">
        <v>7</v>
      </c>
      <c r="U255" s="18">
        <v>2</v>
      </c>
      <c r="V255" s="43">
        <v>470.82</v>
      </c>
    </row>
    <row r="256" spans="17:22" ht="72" x14ac:dyDescent="0.25">
      <c r="Q256" s="64" t="s">
        <v>120</v>
      </c>
      <c r="R256" s="95" t="s">
        <v>119</v>
      </c>
      <c r="S256" s="66" t="s">
        <v>1</v>
      </c>
      <c r="T256" s="65"/>
      <c r="U256" s="65"/>
      <c r="V256" s="67">
        <f>V257+V260</f>
        <v>105.3</v>
      </c>
    </row>
    <row r="257" spans="17:22" ht="21" x14ac:dyDescent="0.25">
      <c r="Q257" s="19" t="s">
        <v>13</v>
      </c>
      <c r="R257" s="96" t="s">
        <v>119</v>
      </c>
      <c r="S257" s="16">
        <v>200</v>
      </c>
      <c r="T257" s="18"/>
      <c r="U257" s="18"/>
      <c r="V257" s="43">
        <f>V258+V259</f>
        <v>80.52</v>
      </c>
    </row>
    <row r="258" spans="17:22" ht="21" x14ac:dyDescent="0.25">
      <c r="Q258" s="19" t="s">
        <v>12</v>
      </c>
      <c r="R258" s="96" t="s">
        <v>119</v>
      </c>
      <c r="S258" s="16">
        <v>240</v>
      </c>
      <c r="T258" s="18">
        <v>7</v>
      </c>
      <c r="U258" s="18">
        <v>1</v>
      </c>
      <c r="V258" s="43">
        <v>56.3</v>
      </c>
    </row>
    <row r="259" spans="17:22" ht="21" x14ac:dyDescent="0.25">
      <c r="Q259" s="19" t="s">
        <v>12</v>
      </c>
      <c r="R259" s="96" t="s">
        <v>119</v>
      </c>
      <c r="S259" s="16">
        <v>240</v>
      </c>
      <c r="T259" s="18">
        <v>7</v>
      </c>
      <c r="U259" s="18">
        <v>2</v>
      </c>
      <c r="V259" s="43">
        <v>24.22</v>
      </c>
    </row>
    <row r="260" spans="17:22" ht="21" x14ac:dyDescent="0.25">
      <c r="Q260" s="19" t="s">
        <v>35</v>
      </c>
      <c r="R260" s="96" t="s">
        <v>119</v>
      </c>
      <c r="S260" s="16">
        <v>600</v>
      </c>
      <c r="T260" s="18"/>
      <c r="U260" s="18"/>
      <c r="V260" s="43">
        <v>24.78</v>
      </c>
    </row>
    <row r="261" spans="17:22" x14ac:dyDescent="0.25">
      <c r="Q261" s="19" t="s">
        <v>34</v>
      </c>
      <c r="R261" s="96" t="s">
        <v>119</v>
      </c>
      <c r="S261" s="16">
        <v>610</v>
      </c>
      <c r="T261" s="18">
        <v>7</v>
      </c>
      <c r="U261" s="18">
        <v>2</v>
      </c>
      <c r="V261" s="43">
        <v>24.78</v>
      </c>
    </row>
    <row r="262" spans="17:22" ht="41.4" x14ac:dyDescent="0.25">
      <c r="Q262" s="74" t="s">
        <v>272</v>
      </c>
      <c r="R262" s="100" t="s">
        <v>273</v>
      </c>
      <c r="S262" s="107"/>
      <c r="T262" s="107"/>
      <c r="U262" s="107"/>
      <c r="V262" s="91">
        <f>V263+V266</f>
        <v>736.8</v>
      </c>
    </row>
    <row r="263" spans="17:22" ht="82.2" x14ac:dyDescent="0.25">
      <c r="Q263" s="64" t="s">
        <v>206</v>
      </c>
      <c r="R263" s="95" t="s">
        <v>205</v>
      </c>
      <c r="S263" s="66" t="s">
        <v>1</v>
      </c>
      <c r="T263" s="65"/>
      <c r="U263" s="65"/>
      <c r="V263" s="67">
        <v>700</v>
      </c>
    </row>
    <row r="264" spans="17:22" ht="21" x14ac:dyDescent="0.25">
      <c r="Q264" s="19" t="s">
        <v>13</v>
      </c>
      <c r="R264" s="96" t="s">
        <v>205</v>
      </c>
      <c r="S264" s="16">
        <v>200</v>
      </c>
      <c r="T264" s="18"/>
      <c r="U264" s="18"/>
      <c r="V264" s="43">
        <v>700</v>
      </c>
    </row>
    <row r="265" spans="17:22" ht="21" x14ac:dyDescent="0.25">
      <c r="Q265" s="19" t="s">
        <v>12</v>
      </c>
      <c r="R265" s="96" t="s">
        <v>205</v>
      </c>
      <c r="S265" s="16">
        <v>240</v>
      </c>
      <c r="T265" s="18">
        <v>1</v>
      </c>
      <c r="U265" s="18">
        <v>13</v>
      </c>
      <c r="V265" s="43">
        <v>700</v>
      </c>
    </row>
    <row r="266" spans="17:22" ht="82.2" x14ac:dyDescent="0.25">
      <c r="Q266" s="64" t="s">
        <v>204</v>
      </c>
      <c r="R266" s="95" t="s">
        <v>203</v>
      </c>
      <c r="S266" s="66" t="s">
        <v>1</v>
      </c>
      <c r="T266" s="65"/>
      <c r="U266" s="65"/>
      <c r="V266" s="67">
        <v>36.799999999999997</v>
      </c>
    </row>
    <row r="267" spans="17:22" ht="21" x14ac:dyDescent="0.25">
      <c r="Q267" s="19" t="s">
        <v>13</v>
      </c>
      <c r="R267" s="96" t="s">
        <v>203</v>
      </c>
      <c r="S267" s="16">
        <v>200</v>
      </c>
      <c r="T267" s="18"/>
      <c r="U267" s="18"/>
      <c r="V267" s="43">
        <v>36.799999999999997</v>
      </c>
    </row>
    <row r="268" spans="17:22" ht="21" x14ac:dyDescent="0.25">
      <c r="Q268" s="19" t="s">
        <v>12</v>
      </c>
      <c r="R268" s="96" t="s">
        <v>203</v>
      </c>
      <c r="S268" s="16">
        <v>240</v>
      </c>
      <c r="T268" s="18">
        <v>1</v>
      </c>
      <c r="U268" s="18">
        <v>13</v>
      </c>
      <c r="V268" s="43">
        <v>36.799999999999997</v>
      </c>
    </row>
    <row r="269" spans="17:22" ht="51.6" x14ac:dyDescent="0.25">
      <c r="Q269" s="69" t="s">
        <v>274</v>
      </c>
      <c r="R269" s="108" t="s">
        <v>294</v>
      </c>
      <c r="S269" s="70"/>
      <c r="T269" s="69"/>
      <c r="U269" s="69"/>
      <c r="V269" s="90">
        <f>V270+V273</f>
        <v>1693</v>
      </c>
    </row>
    <row r="270" spans="17:22" ht="51.6" x14ac:dyDescent="0.25">
      <c r="Q270" s="64" t="s">
        <v>182</v>
      </c>
      <c r="R270" s="95" t="s">
        <v>181</v>
      </c>
      <c r="S270" s="66" t="s">
        <v>1</v>
      </c>
      <c r="T270" s="65"/>
      <c r="U270" s="65"/>
      <c r="V270" s="67">
        <v>846.5</v>
      </c>
    </row>
    <row r="271" spans="17:22" ht="21" x14ac:dyDescent="0.25">
      <c r="Q271" s="19" t="s">
        <v>13</v>
      </c>
      <c r="R271" s="96" t="s">
        <v>181</v>
      </c>
      <c r="S271" s="16">
        <v>200</v>
      </c>
      <c r="T271" s="18"/>
      <c r="U271" s="18"/>
      <c r="V271" s="43">
        <v>846.5</v>
      </c>
    </row>
    <row r="272" spans="17:22" ht="21" x14ac:dyDescent="0.25">
      <c r="Q272" s="19" t="s">
        <v>12</v>
      </c>
      <c r="R272" s="96" t="s">
        <v>181</v>
      </c>
      <c r="S272" s="16">
        <v>240</v>
      </c>
      <c r="T272" s="18">
        <v>4</v>
      </c>
      <c r="U272" s="18">
        <v>8</v>
      </c>
      <c r="V272" s="43">
        <v>846.5</v>
      </c>
    </row>
    <row r="273" spans="17:22" ht="51.6" x14ac:dyDescent="0.25">
      <c r="Q273" s="64" t="s">
        <v>180</v>
      </c>
      <c r="R273" s="95" t="s">
        <v>179</v>
      </c>
      <c r="S273" s="66" t="s">
        <v>1</v>
      </c>
      <c r="T273" s="65"/>
      <c r="U273" s="65"/>
      <c r="V273" s="67">
        <v>846.5</v>
      </c>
    </row>
    <row r="274" spans="17:22" ht="21" x14ac:dyDescent="0.25">
      <c r="Q274" s="19" t="s">
        <v>13</v>
      </c>
      <c r="R274" s="96" t="s">
        <v>179</v>
      </c>
      <c r="S274" s="16">
        <v>200</v>
      </c>
      <c r="T274" s="18"/>
      <c r="U274" s="18"/>
      <c r="V274" s="43">
        <v>846.5</v>
      </c>
    </row>
    <row r="275" spans="17:22" ht="21" x14ac:dyDescent="0.25">
      <c r="Q275" s="19" t="s">
        <v>12</v>
      </c>
      <c r="R275" s="96" t="s">
        <v>179</v>
      </c>
      <c r="S275" s="16">
        <v>240</v>
      </c>
      <c r="T275" s="18">
        <v>4</v>
      </c>
      <c r="U275" s="18">
        <v>8</v>
      </c>
      <c r="V275" s="43">
        <v>846.5</v>
      </c>
    </row>
    <row r="276" spans="17:22" ht="31.2" x14ac:dyDescent="0.25">
      <c r="Q276" s="69" t="s">
        <v>275</v>
      </c>
      <c r="R276" s="101" t="s">
        <v>276</v>
      </c>
      <c r="S276" s="70"/>
      <c r="T276" s="69"/>
      <c r="U276" s="69"/>
      <c r="V276" s="90">
        <f>V277+V286+V289+V294</f>
        <v>7157.7089999999998</v>
      </c>
    </row>
    <row r="277" spans="17:22" ht="31.2" x14ac:dyDescent="0.25">
      <c r="Q277" s="64" t="s">
        <v>32</v>
      </c>
      <c r="R277" s="95" t="s">
        <v>31</v>
      </c>
      <c r="S277" s="66" t="s">
        <v>1</v>
      </c>
      <c r="T277" s="65"/>
      <c r="U277" s="65"/>
      <c r="V277" s="67">
        <f>V278+V282+V284</f>
        <v>830</v>
      </c>
    </row>
    <row r="278" spans="17:22" ht="21" x14ac:dyDescent="0.25">
      <c r="Q278" s="19" t="s">
        <v>13</v>
      </c>
      <c r="R278" s="96" t="s">
        <v>31</v>
      </c>
      <c r="S278" s="16">
        <v>200</v>
      </c>
      <c r="T278" s="18"/>
      <c r="U278" s="18"/>
      <c r="V278" s="43">
        <f>V279+V280+V281</f>
        <v>646</v>
      </c>
    </row>
    <row r="279" spans="17:22" ht="21" x14ac:dyDescent="0.25">
      <c r="Q279" s="19" t="s">
        <v>12</v>
      </c>
      <c r="R279" s="96" t="s">
        <v>31</v>
      </c>
      <c r="S279" s="16">
        <v>240</v>
      </c>
      <c r="T279" s="18">
        <v>7</v>
      </c>
      <c r="U279" s="18">
        <v>7</v>
      </c>
      <c r="V279" s="43">
        <v>558</v>
      </c>
    </row>
    <row r="280" spans="17:22" ht="21" x14ac:dyDescent="0.25">
      <c r="Q280" s="19" t="s">
        <v>12</v>
      </c>
      <c r="R280" s="96" t="s">
        <v>31</v>
      </c>
      <c r="S280" s="16">
        <v>240</v>
      </c>
      <c r="T280" s="18">
        <v>8</v>
      </c>
      <c r="U280" s="18">
        <v>1</v>
      </c>
      <c r="V280" s="43">
        <v>32</v>
      </c>
    </row>
    <row r="281" spans="17:22" ht="21" x14ac:dyDescent="0.25">
      <c r="Q281" s="19" t="s">
        <v>12</v>
      </c>
      <c r="R281" s="96" t="s">
        <v>31</v>
      </c>
      <c r="S281" s="16">
        <v>240</v>
      </c>
      <c r="T281" s="18">
        <v>11</v>
      </c>
      <c r="U281" s="18">
        <v>2</v>
      </c>
      <c r="V281" s="43">
        <v>56</v>
      </c>
    </row>
    <row r="282" spans="17:22" ht="21" x14ac:dyDescent="0.25">
      <c r="Q282" s="19" t="s">
        <v>35</v>
      </c>
      <c r="R282" s="96" t="s">
        <v>31</v>
      </c>
      <c r="S282" s="16">
        <v>600</v>
      </c>
      <c r="T282" s="18"/>
      <c r="U282" s="18"/>
      <c r="V282" s="43">
        <v>12</v>
      </c>
    </row>
    <row r="283" spans="17:22" x14ac:dyDescent="0.25">
      <c r="Q283" s="19" t="s">
        <v>34</v>
      </c>
      <c r="R283" s="96" t="s">
        <v>31</v>
      </c>
      <c r="S283" s="16">
        <v>610</v>
      </c>
      <c r="T283" s="18">
        <v>7</v>
      </c>
      <c r="U283" s="18">
        <v>7</v>
      </c>
      <c r="V283" s="43">
        <v>12</v>
      </c>
    </row>
    <row r="284" spans="17:22" x14ac:dyDescent="0.25">
      <c r="Q284" s="19" t="s">
        <v>11</v>
      </c>
      <c r="R284" s="96" t="s">
        <v>31</v>
      </c>
      <c r="S284" s="16">
        <v>800</v>
      </c>
      <c r="T284" s="18"/>
      <c r="U284" s="18"/>
      <c r="V284" s="43">
        <v>172</v>
      </c>
    </row>
    <row r="285" spans="17:22" ht="31.2" x14ac:dyDescent="0.25">
      <c r="Q285" s="19" t="s">
        <v>146</v>
      </c>
      <c r="R285" s="96" t="s">
        <v>31</v>
      </c>
      <c r="S285" s="16">
        <v>810</v>
      </c>
      <c r="T285" s="18">
        <v>4</v>
      </c>
      <c r="U285" s="18">
        <v>8</v>
      </c>
      <c r="V285" s="43">
        <v>172</v>
      </c>
    </row>
    <row r="286" spans="17:22" ht="102.6" x14ac:dyDescent="0.25">
      <c r="Q286" s="64" t="s">
        <v>102</v>
      </c>
      <c r="R286" s="95" t="s">
        <v>101</v>
      </c>
      <c r="S286" s="66" t="s">
        <v>1</v>
      </c>
      <c r="T286" s="65"/>
      <c r="U286" s="65"/>
      <c r="V286" s="67">
        <v>20.309000000000001</v>
      </c>
    </row>
    <row r="287" spans="17:22" ht="21" x14ac:dyDescent="0.25">
      <c r="Q287" s="19" t="s">
        <v>35</v>
      </c>
      <c r="R287" s="96" t="s">
        <v>101</v>
      </c>
      <c r="S287" s="16">
        <v>600</v>
      </c>
      <c r="T287" s="18"/>
      <c r="U287" s="18"/>
      <c r="V287" s="43">
        <v>20.309000000000001</v>
      </c>
    </row>
    <row r="288" spans="17:22" x14ac:dyDescent="0.25">
      <c r="Q288" s="19" t="s">
        <v>34</v>
      </c>
      <c r="R288" s="96" t="s">
        <v>101</v>
      </c>
      <c r="S288" s="16">
        <v>610</v>
      </c>
      <c r="T288" s="18">
        <v>7</v>
      </c>
      <c r="U288" s="18">
        <v>7</v>
      </c>
      <c r="V288" s="43">
        <v>20.309000000000001</v>
      </c>
    </row>
    <row r="289" spans="17:22" ht="82.2" x14ac:dyDescent="0.25">
      <c r="Q289" s="64" t="s">
        <v>100</v>
      </c>
      <c r="R289" s="95" t="s">
        <v>99</v>
      </c>
      <c r="S289" s="66" t="s">
        <v>1</v>
      </c>
      <c r="T289" s="65"/>
      <c r="U289" s="65"/>
      <c r="V289" s="67">
        <v>5307.4</v>
      </c>
    </row>
    <row r="290" spans="17:22" ht="21" x14ac:dyDescent="0.25">
      <c r="Q290" s="19" t="s">
        <v>13</v>
      </c>
      <c r="R290" s="96" t="s">
        <v>99</v>
      </c>
      <c r="S290" s="16">
        <v>200</v>
      </c>
      <c r="T290" s="18"/>
      <c r="U290" s="18"/>
      <c r="V290" s="43">
        <v>3694.6</v>
      </c>
    </row>
    <row r="291" spans="17:22" ht="21" x14ac:dyDescent="0.25">
      <c r="Q291" s="19" t="s">
        <v>12</v>
      </c>
      <c r="R291" s="96" t="s">
        <v>99</v>
      </c>
      <c r="S291" s="16">
        <v>240</v>
      </c>
      <c r="T291" s="18">
        <v>7</v>
      </c>
      <c r="U291" s="18">
        <v>7</v>
      </c>
      <c r="V291" s="43">
        <v>3694.6</v>
      </c>
    </row>
    <row r="292" spans="17:22" ht="21" x14ac:dyDescent="0.25">
      <c r="Q292" s="19" t="s">
        <v>35</v>
      </c>
      <c r="R292" s="96" t="s">
        <v>99</v>
      </c>
      <c r="S292" s="16">
        <v>600</v>
      </c>
      <c r="T292" s="18"/>
      <c r="U292" s="18"/>
      <c r="V292" s="43">
        <v>1612.8</v>
      </c>
    </row>
    <row r="293" spans="17:22" x14ac:dyDescent="0.25">
      <c r="Q293" s="19" t="s">
        <v>34</v>
      </c>
      <c r="R293" s="96" t="s">
        <v>99</v>
      </c>
      <c r="S293" s="16">
        <v>610</v>
      </c>
      <c r="T293" s="18">
        <v>7</v>
      </c>
      <c r="U293" s="18">
        <v>7</v>
      </c>
      <c r="V293" s="43">
        <v>1612.8</v>
      </c>
    </row>
    <row r="294" spans="17:22" ht="82.2" x14ac:dyDescent="0.25">
      <c r="Q294" s="64" t="s">
        <v>98</v>
      </c>
      <c r="R294" s="95" t="s">
        <v>97</v>
      </c>
      <c r="S294" s="66" t="s">
        <v>1</v>
      </c>
      <c r="T294" s="65"/>
      <c r="U294" s="65"/>
      <c r="V294" s="67">
        <v>1000</v>
      </c>
    </row>
    <row r="295" spans="17:22" ht="21" x14ac:dyDescent="0.25">
      <c r="Q295" s="19" t="s">
        <v>13</v>
      </c>
      <c r="R295" s="96" t="s">
        <v>97</v>
      </c>
      <c r="S295" s="16">
        <v>200</v>
      </c>
      <c r="T295" s="18"/>
      <c r="U295" s="18"/>
      <c r="V295" s="43">
        <v>643.29999999999995</v>
      </c>
    </row>
    <row r="296" spans="17:22" ht="21" x14ac:dyDescent="0.25">
      <c r="Q296" s="19" t="s">
        <v>12</v>
      </c>
      <c r="R296" s="96" t="s">
        <v>97</v>
      </c>
      <c r="S296" s="16">
        <v>240</v>
      </c>
      <c r="T296" s="18">
        <v>7</v>
      </c>
      <c r="U296" s="18">
        <v>7</v>
      </c>
      <c r="V296" s="43">
        <v>643.29999999999995</v>
      </c>
    </row>
    <row r="297" spans="17:22" ht="21" x14ac:dyDescent="0.25">
      <c r="Q297" s="19" t="s">
        <v>35</v>
      </c>
      <c r="R297" s="96" t="s">
        <v>97</v>
      </c>
      <c r="S297" s="16">
        <v>600</v>
      </c>
      <c r="T297" s="18"/>
      <c r="U297" s="18"/>
      <c r="V297" s="43">
        <v>356.7</v>
      </c>
    </row>
    <row r="298" spans="17:22" x14ac:dyDescent="0.25">
      <c r="Q298" s="19" t="s">
        <v>34</v>
      </c>
      <c r="R298" s="96" t="s">
        <v>97</v>
      </c>
      <c r="S298" s="16">
        <v>610</v>
      </c>
      <c r="T298" s="18">
        <v>7</v>
      </c>
      <c r="U298" s="18">
        <v>7</v>
      </c>
      <c r="V298" s="43">
        <v>356.7</v>
      </c>
    </row>
    <row r="299" spans="17:22" ht="31.2" x14ac:dyDescent="0.25">
      <c r="Q299" s="113" t="s">
        <v>277</v>
      </c>
      <c r="R299" s="101" t="s">
        <v>278</v>
      </c>
      <c r="S299" s="70"/>
      <c r="T299" s="69"/>
      <c r="U299" s="69"/>
      <c r="V299" s="90">
        <f>V300</f>
        <v>8844.0966700000008</v>
      </c>
    </row>
    <row r="300" spans="17:22" ht="82.2" x14ac:dyDescent="0.25">
      <c r="Q300" s="64" t="s">
        <v>64</v>
      </c>
      <c r="R300" s="95" t="s">
        <v>63</v>
      </c>
      <c r="S300" s="66" t="s">
        <v>1</v>
      </c>
      <c r="T300" s="65"/>
      <c r="U300" s="65"/>
      <c r="V300" s="67">
        <v>8844.0966700000008</v>
      </c>
    </row>
    <row r="301" spans="17:22" x14ac:dyDescent="0.25">
      <c r="Q301" s="19" t="s">
        <v>56</v>
      </c>
      <c r="R301" s="96" t="s">
        <v>63</v>
      </c>
      <c r="S301" s="16">
        <v>300</v>
      </c>
      <c r="T301" s="18"/>
      <c r="U301" s="18"/>
      <c r="V301" s="43">
        <v>8844.0966700000008</v>
      </c>
    </row>
    <row r="302" spans="17:22" ht="21" x14ac:dyDescent="0.25">
      <c r="Q302" s="19" t="s">
        <v>55</v>
      </c>
      <c r="R302" s="96" t="s">
        <v>63</v>
      </c>
      <c r="S302" s="16">
        <v>320</v>
      </c>
      <c r="T302" s="18">
        <v>10</v>
      </c>
      <c r="U302" s="18">
        <v>3</v>
      </c>
      <c r="V302" s="43">
        <v>8844.0966700000008</v>
      </c>
    </row>
    <row r="303" spans="17:22" ht="31.2" x14ac:dyDescent="0.25">
      <c r="Q303" s="69" t="s">
        <v>280</v>
      </c>
      <c r="R303" s="101" t="s">
        <v>279</v>
      </c>
      <c r="S303" s="70"/>
      <c r="T303" s="69"/>
      <c r="U303" s="69"/>
      <c r="V303" s="90">
        <f>V304+V307</f>
        <v>3125.8</v>
      </c>
    </row>
    <row r="304" spans="17:22" ht="72" x14ac:dyDescent="0.25">
      <c r="Q304" s="64" t="s">
        <v>172</v>
      </c>
      <c r="R304" s="95" t="s">
        <v>171</v>
      </c>
      <c r="S304" s="66" t="s">
        <v>1</v>
      </c>
      <c r="T304" s="65"/>
      <c r="U304" s="65"/>
      <c r="V304" s="43">
        <v>2969.5</v>
      </c>
    </row>
    <row r="305" spans="17:22" ht="21" x14ac:dyDescent="0.25">
      <c r="Q305" s="19" t="s">
        <v>13</v>
      </c>
      <c r="R305" s="96" t="s">
        <v>171</v>
      </c>
      <c r="S305" s="16">
        <v>200</v>
      </c>
      <c r="T305" s="18"/>
      <c r="U305" s="18"/>
      <c r="V305" s="43">
        <v>2969.5</v>
      </c>
    </row>
    <row r="306" spans="17:22" ht="21" x14ac:dyDescent="0.25">
      <c r="Q306" s="19" t="s">
        <v>12</v>
      </c>
      <c r="R306" s="96" t="s">
        <v>171</v>
      </c>
      <c r="S306" s="16">
        <v>240</v>
      </c>
      <c r="T306" s="18">
        <v>4</v>
      </c>
      <c r="U306" s="18">
        <v>10</v>
      </c>
      <c r="V306" s="43">
        <v>2969.5</v>
      </c>
    </row>
    <row r="307" spans="17:22" ht="72" x14ac:dyDescent="0.25">
      <c r="Q307" s="64" t="s">
        <v>170</v>
      </c>
      <c r="R307" s="95" t="s">
        <v>169</v>
      </c>
      <c r="S307" s="66" t="s">
        <v>1</v>
      </c>
      <c r="T307" s="65"/>
      <c r="U307" s="65"/>
      <c r="V307" s="67">
        <v>156.30000000000001</v>
      </c>
    </row>
    <row r="308" spans="17:22" ht="21" x14ac:dyDescent="0.25">
      <c r="Q308" s="19" t="s">
        <v>13</v>
      </c>
      <c r="R308" s="96" t="s">
        <v>169</v>
      </c>
      <c r="S308" s="16">
        <v>200</v>
      </c>
      <c r="T308" s="18"/>
      <c r="U308" s="18"/>
      <c r="V308" s="43">
        <v>156.30000000000001</v>
      </c>
    </row>
    <row r="309" spans="17:22" ht="21" x14ac:dyDescent="0.25">
      <c r="Q309" s="19" t="s">
        <v>12</v>
      </c>
      <c r="R309" s="96" t="s">
        <v>169</v>
      </c>
      <c r="S309" s="16">
        <v>240</v>
      </c>
      <c r="T309" s="18">
        <v>4</v>
      </c>
      <c r="U309" s="18">
        <v>10</v>
      </c>
      <c r="V309" s="43">
        <v>156.30000000000001</v>
      </c>
    </row>
    <row r="310" spans="17:22" ht="31.2" x14ac:dyDescent="0.25">
      <c r="Q310" s="69" t="s">
        <v>282</v>
      </c>
      <c r="R310" s="101" t="s">
        <v>281</v>
      </c>
      <c r="S310" s="70"/>
      <c r="T310" s="69"/>
      <c r="U310" s="69"/>
      <c r="V310" s="90">
        <f>V311</f>
        <v>3019.1</v>
      </c>
    </row>
    <row r="311" spans="17:22" ht="61.8" x14ac:dyDescent="0.25">
      <c r="Q311" s="64" t="s">
        <v>62</v>
      </c>
      <c r="R311" s="95" t="s">
        <v>61</v>
      </c>
      <c r="S311" s="66" t="s">
        <v>1</v>
      </c>
      <c r="T311" s="65"/>
      <c r="U311" s="65"/>
      <c r="V311" s="67">
        <v>3019.1</v>
      </c>
    </row>
    <row r="312" spans="17:22" x14ac:dyDescent="0.25">
      <c r="Q312" s="19" t="s">
        <v>56</v>
      </c>
      <c r="R312" s="96" t="s">
        <v>61</v>
      </c>
      <c r="S312" s="16">
        <v>300</v>
      </c>
      <c r="T312" s="18"/>
      <c r="U312" s="18"/>
      <c r="V312" s="43">
        <v>3019.1</v>
      </c>
    </row>
    <row r="313" spans="17:22" ht="21" x14ac:dyDescent="0.25">
      <c r="Q313" s="19" t="s">
        <v>55</v>
      </c>
      <c r="R313" s="96" t="s">
        <v>61</v>
      </c>
      <c r="S313" s="16">
        <v>320</v>
      </c>
      <c r="T313" s="18">
        <v>10</v>
      </c>
      <c r="U313" s="18">
        <v>3</v>
      </c>
      <c r="V313" s="43">
        <v>3019.1</v>
      </c>
    </row>
    <row r="314" spans="17:22" ht="31.2" x14ac:dyDescent="0.25">
      <c r="Q314" s="69" t="s">
        <v>284</v>
      </c>
      <c r="R314" s="101" t="s">
        <v>283</v>
      </c>
      <c r="S314" s="69"/>
      <c r="T314" s="69"/>
      <c r="U314" s="69"/>
      <c r="V314" s="90">
        <f>V315+V318</f>
        <v>25026.693200000002</v>
      </c>
    </row>
    <row r="315" spans="17:22" ht="61.8" x14ac:dyDescent="0.25">
      <c r="Q315" s="64" t="s">
        <v>158</v>
      </c>
      <c r="R315" s="95" t="s">
        <v>157</v>
      </c>
      <c r="S315" s="66" t="s">
        <v>1</v>
      </c>
      <c r="T315" s="65"/>
      <c r="U315" s="65"/>
      <c r="V315" s="67">
        <v>23496.5</v>
      </c>
    </row>
    <row r="316" spans="17:22" ht="21" x14ac:dyDescent="0.25">
      <c r="Q316" s="19" t="s">
        <v>117</v>
      </c>
      <c r="R316" s="96" t="s">
        <v>157</v>
      </c>
      <c r="S316" s="16">
        <v>400</v>
      </c>
      <c r="T316" s="18"/>
      <c r="U316" s="18"/>
      <c r="V316" s="43">
        <v>23496.5</v>
      </c>
    </row>
    <row r="317" spans="17:22" x14ac:dyDescent="0.25">
      <c r="Q317" s="19" t="s">
        <v>116</v>
      </c>
      <c r="R317" s="96" t="s">
        <v>157</v>
      </c>
      <c r="S317" s="16">
        <v>410</v>
      </c>
      <c r="T317" s="18">
        <v>5</v>
      </c>
      <c r="U317" s="18">
        <v>1</v>
      </c>
      <c r="V317" s="43">
        <v>23496.5</v>
      </c>
    </row>
    <row r="318" spans="17:22" ht="72" x14ac:dyDescent="0.25">
      <c r="Q318" s="64" t="s">
        <v>156</v>
      </c>
      <c r="R318" s="95" t="s">
        <v>155</v>
      </c>
      <c r="S318" s="66" t="s">
        <v>1</v>
      </c>
      <c r="T318" s="65"/>
      <c r="U318" s="65"/>
      <c r="V318" s="67">
        <v>1530.1931999999999</v>
      </c>
    </row>
    <row r="319" spans="17:22" ht="21" x14ac:dyDescent="0.25">
      <c r="Q319" s="19" t="s">
        <v>117</v>
      </c>
      <c r="R319" s="96" t="s">
        <v>155</v>
      </c>
      <c r="S319" s="16">
        <v>400</v>
      </c>
      <c r="T319" s="18"/>
      <c r="U319" s="18"/>
      <c r="V319" s="43">
        <v>1530.1931999999999</v>
      </c>
    </row>
    <row r="320" spans="17:22" x14ac:dyDescent="0.25">
      <c r="Q320" s="19" t="s">
        <v>116</v>
      </c>
      <c r="R320" s="96" t="s">
        <v>155</v>
      </c>
      <c r="S320" s="16">
        <v>410</v>
      </c>
      <c r="T320" s="18">
        <v>5</v>
      </c>
      <c r="U320" s="18">
        <v>1</v>
      </c>
      <c r="V320" s="43">
        <v>1530.1931999999999</v>
      </c>
    </row>
    <row r="321" spans="17:22" x14ac:dyDescent="0.25">
      <c r="Q321" s="69" t="s">
        <v>285</v>
      </c>
      <c r="R321" s="101" t="s">
        <v>286</v>
      </c>
      <c r="S321" s="70"/>
      <c r="T321" s="69"/>
      <c r="U321" s="69"/>
      <c r="V321" s="90">
        <f>V322+V327+V335+V338+V341+V348+V353+V356+V363+V366+V373+V382+V391+V398+V405+V408+V411+V414+V417+V420+V423+V426+V429+V434+V441+V448+V451+V454+V457+V478</f>
        <v>769784.96978000004</v>
      </c>
    </row>
    <row r="322" spans="17:22" ht="21" x14ac:dyDescent="0.25">
      <c r="Q322" s="64" t="s">
        <v>16</v>
      </c>
      <c r="R322" s="95" t="s">
        <v>15</v>
      </c>
      <c r="S322" s="66" t="s">
        <v>1</v>
      </c>
      <c r="T322" s="65"/>
      <c r="U322" s="65"/>
      <c r="V322" s="67">
        <f>V323</f>
        <v>47312.250000000007</v>
      </c>
    </row>
    <row r="323" spans="17:22" ht="41.4" x14ac:dyDescent="0.25">
      <c r="Q323" s="19" t="s">
        <v>4</v>
      </c>
      <c r="R323" s="96" t="s">
        <v>15</v>
      </c>
      <c r="S323" s="16">
        <v>100</v>
      </c>
      <c r="T323" s="18"/>
      <c r="U323" s="18"/>
      <c r="V323" s="43">
        <f>V324+V325+V326</f>
        <v>47312.250000000007</v>
      </c>
    </row>
    <row r="324" spans="17:22" ht="21" x14ac:dyDescent="0.25">
      <c r="Q324" s="19" t="s">
        <v>3</v>
      </c>
      <c r="R324" s="96" t="s">
        <v>15</v>
      </c>
      <c r="S324" s="16">
        <v>120</v>
      </c>
      <c r="T324" s="18">
        <v>1</v>
      </c>
      <c r="U324" s="18">
        <v>3</v>
      </c>
      <c r="V324" s="43">
        <v>1470.3</v>
      </c>
    </row>
    <row r="325" spans="17:22" ht="21" x14ac:dyDescent="0.25">
      <c r="Q325" s="19" t="s">
        <v>3</v>
      </c>
      <c r="R325" s="96" t="s">
        <v>15</v>
      </c>
      <c r="S325" s="16">
        <v>120</v>
      </c>
      <c r="T325" s="18">
        <v>1</v>
      </c>
      <c r="U325" s="18">
        <v>4</v>
      </c>
      <c r="V325" s="43">
        <v>44418.05</v>
      </c>
    </row>
    <row r="326" spans="17:22" ht="21" x14ac:dyDescent="0.25">
      <c r="Q326" s="19" t="s">
        <v>3</v>
      </c>
      <c r="R326" s="96" t="s">
        <v>15</v>
      </c>
      <c r="S326" s="16">
        <v>120</v>
      </c>
      <c r="T326" s="18">
        <v>1</v>
      </c>
      <c r="U326" s="18">
        <v>6</v>
      </c>
      <c r="V326" s="43">
        <v>1423.9</v>
      </c>
    </row>
    <row r="327" spans="17:22" ht="21" x14ac:dyDescent="0.25">
      <c r="Q327" s="64" t="s">
        <v>14</v>
      </c>
      <c r="R327" s="95" t="s">
        <v>9</v>
      </c>
      <c r="S327" s="66" t="s">
        <v>1</v>
      </c>
      <c r="T327" s="65"/>
      <c r="U327" s="65"/>
      <c r="V327" s="67">
        <f>V328+V332</f>
        <v>7046.4</v>
      </c>
    </row>
    <row r="328" spans="17:22" ht="21" x14ac:dyDescent="0.25">
      <c r="Q328" s="19" t="s">
        <v>13</v>
      </c>
      <c r="R328" s="96" t="s">
        <v>9</v>
      </c>
      <c r="S328" s="16">
        <v>200</v>
      </c>
      <c r="T328" s="18"/>
      <c r="U328" s="18"/>
      <c r="V328" s="43">
        <f>V329+V330+V331</f>
        <v>6740.2</v>
      </c>
    </row>
    <row r="329" spans="17:22" ht="21" x14ac:dyDescent="0.25">
      <c r="Q329" s="19" t="s">
        <v>12</v>
      </c>
      <c r="R329" s="96" t="s">
        <v>9</v>
      </c>
      <c r="S329" s="16">
        <v>240</v>
      </c>
      <c r="T329" s="18">
        <v>1</v>
      </c>
      <c r="U329" s="18">
        <v>3</v>
      </c>
      <c r="V329" s="43">
        <v>442.4</v>
      </c>
    </row>
    <row r="330" spans="17:22" ht="21" x14ac:dyDescent="0.25">
      <c r="Q330" s="19" t="s">
        <v>12</v>
      </c>
      <c r="R330" s="96" t="s">
        <v>9</v>
      </c>
      <c r="S330" s="16">
        <v>240</v>
      </c>
      <c r="T330" s="18">
        <v>1</v>
      </c>
      <c r="U330" s="18">
        <v>4</v>
      </c>
      <c r="V330" s="43">
        <v>6233</v>
      </c>
    </row>
    <row r="331" spans="17:22" ht="21" x14ac:dyDescent="0.25">
      <c r="Q331" s="19" t="s">
        <v>12</v>
      </c>
      <c r="R331" s="96" t="s">
        <v>9</v>
      </c>
      <c r="S331" s="16">
        <v>240</v>
      </c>
      <c r="T331" s="18">
        <v>1</v>
      </c>
      <c r="U331" s="18">
        <v>6</v>
      </c>
      <c r="V331" s="43">
        <v>64.8</v>
      </c>
    </row>
    <row r="332" spans="17:22" x14ac:dyDescent="0.25">
      <c r="Q332" s="19" t="s">
        <v>11</v>
      </c>
      <c r="R332" s="96" t="s">
        <v>9</v>
      </c>
      <c r="S332" s="16">
        <v>800</v>
      </c>
      <c r="T332" s="18"/>
      <c r="U332" s="18"/>
      <c r="V332" s="43">
        <f>V333+V334</f>
        <v>306.2</v>
      </c>
    </row>
    <row r="333" spans="17:22" x14ac:dyDescent="0.25">
      <c r="Q333" s="19" t="s">
        <v>10</v>
      </c>
      <c r="R333" s="96" t="s">
        <v>9</v>
      </c>
      <c r="S333" s="16">
        <v>850</v>
      </c>
      <c r="T333" s="18">
        <v>1</v>
      </c>
      <c r="U333" s="18">
        <v>4</v>
      </c>
      <c r="V333" s="43">
        <v>287.39999999999998</v>
      </c>
    </row>
    <row r="334" spans="17:22" x14ac:dyDescent="0.25">
      <c r="Q334" s="19" t="s">
        <v>10</v>
      </c>
      <c r="R334" s="96" t="s">
        <v>9</v>
      </c>
      <c r="S334" s="16">
        <v>850</v>
      </c>
      <c r="T334" s="18">
        <v>1</v>
      </c>
      <c r="U334" s="18">
        <v>3</v>
      </c>
      <c r="V334" s="43">
        <v>18.8</v>
      </c>
    </row>
    <row r="335" spans="17:22" x14ac:dyDescent="0.25">
      <c r="Q335" s="64" t="s">
        <v>223</v>
      </c>
      <c r="R335" s="95" t="s">
        <v>222</v>
      </c>
      <c r="S335" s="66" t="s">
        <v>1</v>
      </c>
      <c r="T335" s="65"/>
      <c r="U335" s="65"/>
      <c r="V335" s="67">
        <v>1915.6</v>
      </c>
    </row>
    <row r="336" spans="17:22" ht="41.4" x14ac:dyDescent="0.25">
      <c r="Q336" s="19" t="s">
        <v>4</v>
      </c>
      <c r="R336" s="96" t="s">
        <v>222</v>
      </c>
      <c r="S336" s="16">
        <v>100</v>
      </c>
      <c r="T336" s="18"/>
      <c r="U336" s="18"/>
      <c r="V336" s="43">
        <v>1915.6</v>
      </c>
    </row>
    <row r="337" spans="17:22" ht="21" x14ac:dyDescent="0.25">
      <c r="Q337" s="19" t="s">
        <v>3</v>
      </c>
      <c r="R337" s="96" t="s">
        <v>222</v>
      </c>
      <c r="S337" s="16">
        <v>120</v>
      </c>
      <c r="T337" s="18">
        <v>1</v>
      </c>
      <c r="U337" s="18">
        <v>2</v>
      </c>
      <c r="V337" s="43">
        <v>1915.6</v>
      </c>
    </row>
    <row r="338" spans="17:22" ht="21" x14ac:dyDescent="0.25">
      <c r="Q338" s="64" t="s">
        <v>191</v>
      </c>
      <c r="R338" s="95" t="s">
        <v>190</v>
      </c>
      <c r="S338" s="66" t="s">
        <v>1</v>
      </c>
      <c r="T338" s="65"/>
      <c r="U338" s="65"/>
      <c r="V338" s="67">
        <v>460</v>
      </c>
    </row>
    <row r="339" spans="17:22" ht="21" x14ac:dyDescent="0.25">
      <c r="Q339" s="19" t="s">
        <v>13</v>
      </c>
      <c r="R339" s="96" t="s">
        <v>190</v>
      </c>
      <c r="S339" s="16">
        <v>200</v>
      </c>
      <c r="T339" s="18"/>
      <c r="U339" s="18"/>
      <c r="V339" s="43">
        <v>460</v>
      </c>
    </row>
    <row r="340" spans="17:22" ht="21" x14ac:dyDescent="0.25">
      <c r="Q340" s="19" t="s">
        <v>12</v>
      </c>
      <c r="R340" s="96" t="s">
        <v>190</v>
      </c>
      <c r="S340" s="16">
        <v>240</v>
      </c>
      <c r="T340" s="18">
        <v>3</v>
      </c>
      <c r="U340" s="18">
        <v>9</v>
      </c>
      <c r="V340" s="43">
        <v>460</v>
      </c>
    </row>
    <row r="341" spans="17:22" ht="21" x14ac:dyDescent="0.25">
      <c r="Q341" s="64" t="s">
        <v>189</v>
      </c>
      <c r="R341" s="95" t="s">
        <v>188</v>
      </c>
      <c r="S341" s="66" t="s">
        <v>1</v>
      </c>
      <c r="T341" s="65"/>
      <c r="U341" s="65"/>
      <c r="V341" s="67">
        <f>V342+V344+V346</f>
        <v>257.80108000000001</v>
      </c>
    </row>
    <row r="342" spans="17:22" ht="41.4" x14ac:dyDescent="0.25">
      <c r="Q342" s="19" t="s">
        <v>4</v>
      </c>
      <c r="R342" s="96" t="s">
        <v>188</v>
      </c>
      <c r="S342" s="16">
        <v>100</v>
      </c>
      <c r="T342" s="18"/>
      <c r="U342" s="18"/>
      <c r="V342" s="43">
        <v>253.98459</v>
      </c>
    </row>
    <row r="343" spans="17:22" x14ac:dyDescent="0.25">
      <c r="Q343" s="19" t="s">
        <v>44</v>
      </c>
      <c r="R343" s="96" t="s">
        <v>188</v>
      </c>
      <c r="S343" s="16">
        <v>110</v>
      </c>
      <c r="T343" s="18">
        <v>3</v>
      </c>
      <c r="U343" s="18">
        <v>9</v>
      </c>
      <c r="V343" s="43">
        <v>253.98459</v>
      </c>
    </row>
    <row r="344" spans="17:22" ht="21" x14ac:dyDescent="0.25">
      <c r="Q344" s="19" t="s">
        <v>13</v>
      </c>
      <c r="R344" s="96" t="s">
        <v>188</v>
      </c>
      <c r="S344" s="16">
        <v>200</v>
      </c>
      <c r="T344" s="18"/>
      <c r="U344" s="18"/>
      <c r="V344" s="43">
        <v>1.85449</v>
      </c>
    </row>
    <row r="345" spans="17:22" ht="21" x14ac:dyDescent="0.25">
      <c r="Q345" s="19" t="s">
        <v>12</v>
      </c>
      <c r="R345" s="96" t="s">
        <v>188</v>
      </c>
      <c r="S345" s="16">
        <v>240</v>
      </c>
      <c r="T345" s="18">
        <v>3</v>
      </c>
      <c r="U345" s="18">
        <v>9</v>
      </c>
      <c r="V345" s="43">
        <v>1.85449</v>
      </c>
    </row>
    <row r="346" spans="17:22" x14ac:dyDescent="0.25">
      <c r="Q346" s="19" t="s">
        <v>11</v>
      </c>
      <c r="R346" s="96" t="s">
        <v>188</v>
      </c>
      <c r="S346" s="16">
        <v>800</v>
      </c>
      <c r="T346" s="18"/>
      <c r="U346" s="18"/>
      <c r="V346" s="43">
        <v>1.962</v>
      </c>
    </row>
    <row r="347" spans="17:22" x14ac:dyDescent="0.25">
      <c r="Q347" s="19" t="s">
        <v>10</v>
      </c>
      <c r="R347" s="96" t="s">
        <v>188</v>
      </c>
      <c r="S347" s="16">
        <v>850</v>
      </c>
      <c r="T347" s="18">
        <v>3</v>
      </c>
      <c r="U347" s="18">
        <v>9</v>
      </c>
      <c r="V347" s="43">
        <v>1.962</v>
      </c>
    </row>
    <row r="348" spans="17:22" x14ac:dyDescent="0.25">
      <c r="Q348" s="64" t="s">
        <v>178</v>
      </c>
      <c r="R348" s="95" t="s">
        <v>177</v>
      </c>
      <c r="S348" s="66" t="s">
        <v>1</v>
      </c>
      <c r="T348" s="65"/>
      <c r="U348" s="65"/>
      <c r="V348" s="67">
        <v>3203.1849999999999</v>
      </c>
    </row>
    <row r="349" spans="17:22" ht="21" x14ac:dyDescent="0.25">
      <c r="Q349" s="19" t="s">
        <v>13</v>
      </c>
      <c r="R349" s="96" t="s">
        <v>177</v>
      </c>
      <c r="S349" s="16">
        <v>200</v>
      </c>
      <c r="T349" s="18"/>
      <c r="U349" s="18"/>
      <c r="V349" s="43">
        <v>1700</v>
      </c>
    </row>
    <row r="350" spans="17:22" ht="21" x14ac:dyDescent="0.25">
      <c r="Q350" s="19" t="s">
        <v>12</v>
      </c>
      <c r="R350" s="96" t="s">
        <v>177</v>
      </c>
      <c r="S350" s="16">
        <v>240</v>
      </c>
      <c r="T350" s="18">
        <v>4</v>
      </c>
      <c r="U350" s="18">
        <v>8</v>
      </c>
      <c r="V350" s="43">
        <v>1700</v>
      </c>
    </row>
    <row r="351" spans="17:22" x14ac:dyDescent="0.25">
      <c r="Q351" s="19" t="s">
        <v>11</v>
      </c>
      <c r="R351" s="96" t="s">
        <v>177</v>
      </c>
      <c r="S351" s="16">
        <v>800</v>
      </c>
      <c r="T351" s="18"/>
      <c r="U351" s="18"/>
      <c r="V351" s="43">
        <v>1503.1849999999999</v>
      </c>
    </row>
    <row r="352" spans="17:22" ht="31.2" x14ac:dyDescent="0.25">
      <c r="Q352" s="19" t="s">
        <v>146</v>
      </c>
      <c r="R352" s="96" t="s">
        <v>177</v>
      </c>
      <c r="S352" s="16">
        <v>810</v>
      </c>
      <c r="T352" s="18">
        <v>4</v>
      </c>
      <c r="U352" s="18">
        <v>8</v>
      </c>
      <c r="V352" s="43">
        <v>1503.1849999999999</v>
      </c>
    </row>
    <row r="353" spans="17:22" ht="21" x14ac:dyDescent="0.25">
      <c r="Q353" s="64" t="s">
        <v>118</v>
      </c>
      <c r="R353" s="95" t="s">
        <v>115</v>
      </c>
      <c r="S353" s="66" t="s">
        <v>1</v>
      </c>
      <c r="T353" s="65"/>
      <c r="U353" s="65"/>
      <c r="V353" s="67">
        <v>1500</v>
      </c>
    </row>
    <row r="354" spans="17:22" ht="21" x14ac:dyDescent="0.25">
      <c r="Q354" s="19" t="s">
        <v>117</v>
      </c>
      <c r="R354" s="96" t="s">
        <v>115</v>
      </c>
      <c r="S354" s="16">
        <v>400</v>
      </c>
      <c r="T354" s="18"/>
      <c r="U354" s="18"/>
      <c r="V354" s="43">
        <v>1500</v>
      </c>
    </row>
    <row r="355" spans="17:22" x14ac:dyDescent="0.25">
      <c r="Q355" s="19" t="s">
        <v>116</v>
      </c>
      <c r="R355" s="96" t="s">
        <v>115</v>
      </c>
      <c r="S355" s="16">
        <v>410</v>
      </c>
      <c r="T355" s="18">
        <v>7</v>
      </c>
      <c r="U355" s="18">
        <v>2</v>
      </c>
      <c r="V355" s="43">
        <v>1500</v>
      </c>
    </row>
    <row r="356" spans="17:22" x14ac:dyDescent="0.25">
      <c r="Q356" s="64" t="s">
        <v>147</v>
      </c>
      <c r="R356" s="95" t="s">
        <v>145</v>
      </c>
      <c r="S356" s="66" t="s">
        <v>1</v>
      </c>
      <c r="T356" s="65"/>
      <c r="U356" s="65"/>
      <c r="V356" s="67">
        <v>15651.8</v>
      </c>
    </row>
    <row r="357" spans="17:22" ht="21" x14ac:dyDescent="0.25">
      <c r="Q357" s="19" t="s">
        <v>13</v>
      </c>
      <c r="R357" s="96" t="s">
        <v>145</v>
      </c>
      <c r="S357" s="16">
        <v>200</v>
      </c>
      <c r="T357" s="18"/>
      <c r="U357" s="18"/>
      <c r="V357" s="43">
        <v>2212</v>
      </c>
    </row>
    <row r="358" spans="17:22" ht="21" x14ac:dyDescent="0.25">
      <c r="Q358" s="19" t="s">
        <v>12</v>
      </c>
      <c r="R358" s="96" t="s">
        <v>145</v>
      </c>
      <c r="S358" s="16">
        <v>240</v>
      </c>
      <c r="T358" s="18">
        <v>5</v>
      </c>
      <c r="U358" s="18">
        <v>2</v>
      </c>
      <c r="V358" s="43">
        <v>2212</v>
      </c>
    </row>
    <row r="359" spans="17:22" ht="21" x14ac:dyDescent="0.25">
      <c r="Q359" s="19" t="s">
        <v>117</v>
      </c>
      <c r="R359" s="96" t="s">
        <v>145</v>
      </c>
      <c r="S359" s="16">
        <v>400</v>
      </c>
      <c r="T359" s="18"/>
      <c r="U359" s="18"/>
      <c r="V359" s="43">
        <v>3599.96</v>
      </c>
    </row>
    <row r="360" spans="17:22" x14ac:dyDescent="0.25">
      <c r="Q360" s="19" t="s">
        <v>116</v>
      </c>
      <c r="R360" s="96" t="s">
        <v>145</v>
      </c>
      <c r="S360" s="16">
        <v>410</v>
      </c>
      <c r="T360" s="18">
        <v>5</v>
      </c>
      <c r="U360" s="18">
        <v>2</v>
      </c>
      <c r="V360" s="43">
        <v>3599.96</v>
      </c>
    </row>
    <row r="361" spans="17:22" x14ac:dyDescent="0.25">
      <c r="Q361" s="19" t="s">
        <v>11</v>
      </c>
      <c r="R361" s="96" t="s">
        <v>145</v>
      </c>
      <c r="S361" s="16">
        <v>800</v>
      </c>
      <c r="T361" s="18"/>
      <c r="U361" s="18"/>
      <c r="V361" s="43">
        <v>9839.84</v>
      </c>
    </row>
    <row r="362" spans="17:22" ht="31.2" x14ac:dyDescent="0.25">
      <c r="Q362" s="19" t="s">
        <v>146</v>
      </c>
      <c r="R362" s="96" t="s">
        <v>145</v>
      </c>
      <c r="S362" s="16">
        <v>810</v>
      </c>
      <c r="T362" s="18">
        <v>5</v>
      </c>
      <c r="U362" s="18">
        <v>2</v>
      </c>
      <c r="V362" s="43">
        <v>9839.84</v>
      </c>
    </row>
    <row r="363" spans="17:22" ht="21" x14ac:dyDescent="0.25">
      <c r="Q363" s="64" t="s">
        <v>8</v>
      </c>
      <c r="R363" s="95" t="s">
        <v>7</v>
      </c>
      <c r="S363" s="66" t="s">
        <v>1</v>
      </c>
      <c r="T363" s="65"/>
      <c r="U363" s="65"/>
      <c r="V363" s="67">
        <v>1385.2</v>
      </c>
    </row>
    <row r="364" spans="17:22" ht="41.4" x14ac:dyDescent="0.25">
      <c r="Q364" s="19" t="s">
        <v>4</v>
      </c>
      <c r="R364" s="96" t="s">
        <v>7</v>
      </c>
      <c r="S364" s="16">
        <v>100</v>
      </c>
      <c r="T364" s="18"/>
      <c r="U364" s="18"/>
      <c r="V364" s="43">
        <v>1385.2</v>
      </c>
    </row>
    <row r="365" spans="17:22" ht="21" x14ac:dyDescent="0.25">
      <c r="Q365" s="19" t="s">
        <v>3</v>
      </c>
      <c r="R365" s="96" t="s">
        <v>7</v>
      </c>
      <c r="S365" s="16">
        <v>120</v>
      </c>
      <c r="T365" s="18">
        <v>1</v>
      </c>
      <c r="U365" s="18">
        <v>3</v>
      </c>
      <c r="V365" s="43">
        <v>1385.2</v>
      </c>
    </row>
    <row r="366" spans="17:22" x14ac:dyDescent="0.25">
      <c r="Q366" s="64" t="s">
        <v>132</v>
      </c>
      <c r="R366" s="95" t="s">
        <v>131</v>
      </c>
      <c r="S366" s="66" t="s">
        <v>1</v>
      </c>
      <c r="T366" s="65"/>
      <c r="U366" s="65"/>
      <c r="V366" s="67">
        <f>V367+V369+V371</f>
        <v>84863.235950000002</v>
      </c>
    </row>
    <row r="367" spans="17:22" ht="41.4" x14ac:dyDescent="0.25">
      <c r="Q367" s="19" t="s">
        <v>4</v>
      </c>
      <c r="R367" s="96" t="s">
        <v>131</v>
      </c>
      <c r="S367" s="16">
        <v>100</v>
      </c>
      <c r="T367" s="18"/>
      <c r="U367" s="18"/>
      <c r="V367" s="43">
        <v>41069.31</v>
      </c>
    </row>
    <row r="368" spans="17:22" x14ac:dyDescent="0.25">
      <c r="Q368" s="19" t="s">
        <v>44</v>
      </c>
      <c r="R368" s="96" t="s">
        <v>131</v>
      </c>
      <c r="S368" s="16">
        <v>110</v>
      </c>
      <c r="T368" s="18">
        <v>7</v>
      </c>
      <c r="U368" s="18">
        <v>1</v>
      </c>
      <c r="V368" s="43">
        <v>41069.31</v>
      </c>
    </row>
    <row r="369" spans="17:22" ht="21" x14ac:dyDescent="0.25">
      <c r="Q369" s="19" t="s">
        <v>13</v>
      </c>
      <c r="R369" s="96" t="s">
        <v>131</v>
      </c>
      <c r="S369" s="16">
        <v>200</v>
      </c>
      <c r="T369" s="18"/>
      <c r="U369" s="18"/>
      <c r="V369" s="43">
        <v>40171.85383</v>
      </c>
    </row>
    <row r="370" spans="17:22" ht="21" x14ac:dyDescent="0.25">
      <c r="Q370" s="19" t="s">
        <v>12</v>
      </c>
      <c r="R370" s="96" t="s">
        <v>131</v>
      </c>
      <c r="S370" s="16">
        <v>240</v>
      </c>
      <c r="T370" s="18">
        <v>7</v>
      </c>
      <c r="U370" s="18">
        <v>1</v>
      </c>
      <c r="V370" s="43">
        <v>40171.85383</v>
      </c>
    </row>
    <row r="371" spans="17:22" x14ac:dyDescent="0.25">
      <c r="Q371" s="19" t="s">
        <v>11</v>
      </c>
      <c r="R371" s="96" t="s">
        <v>131</v>
      </c>
      <c r="S371" s="16">
        <v>800</v>
      </c>
      <c r="T371" s="18"/>
      <c r="U371" s="18"/>
      <c r="V371" s="43">
        <v>3622.0721200000003</v>
      </c>
    </row>
    <row r="372" spans="17:22" x14ac:dyDescent="0.25">
      <c r="Q372" s="19" t="s">
        <v>10</v>
      </c>
      <c r="R372" s="96" t="s">
        <v>131</v>
      </c>
      <c r="S372" s="16">
        <v>850</v>
      </c>
      <c r="T372" s="18">
        <v>7</v>
      </c>
      <c r="U372" s="18">
        <v>1</v>
      </c>
      <c r="V372" s="43">
        <v>3622.0721200000003</v>
      </c>
    </row>
    <row r="373" spans="17:22" ht="21" x14ac:dyDescent="0.25">
      <c r="Q373" s="64" t="s">
        <v>114</v>
      </c>
      <c r="R373" s="95" t="s">
        <v>113</v>
      </c>
      <c r="S373" s="66" t="s">
        <v>1</v>
      </c>
      <c r="T373" s="65"/>
      <c r="U373" s="65"/>
      <c r="V373" s="67">
        <f>V374+V376+V378+V380</f>
        <v>197218.90613000002</v>
      </c>
    </row>
    <row r="374" spans="17:22" ht="41.4" x14ac:dyDescent="0.25">
      <c r="Q374" s="19" t="s">
        <v>4</v>
      </c>
      <c r="R374" s="96" t="s">
        <v>113</v>
      </c>
      <c r="S374" s="16">
        <v>100</v>
      </c>
      <c r="T374" s="18"/>
      <c r="U374" s="18"/>
      <c r="V374" s="43">
        <v>61202.1</v>
      </c>
    </row>
    <row r="375" spans="17:22" x14ac:dyDescent="0.25">
      <c r="Q375" s="19" t="s">
        <v>44</v>
      </c>
      <c r="R375" s="96" t="s">
        <v>113</v>
      </c>
      <c r="S375" s="16">
        <v>110</v>
      </c>
      <c r="T375" s="18">
        <v>7</v>
      </c>
      <c r="U375" s="18">
        <v>2</v>
      </c>
      <c r="V375" s="43">
        <v>61202.1</v>
      </c>
    </row>
    <row r="376" spans="17:22" ht="21" x14ac:dyDescent="0.25">
      <c r="Q376" s="19" t="s">
        <v>13</v>
      </c>
      <c r="R376" s="96" t="s">
        <v>113</v>
      </c>
      <c r="S376" s="16">
        <v>200</v>
      </c>
      <c r="T376" s="18"/>
      <c r="U376" s="18"/>
      <c r="V376" s="43">
        <v>83048.037730000011</v>
      </c>
    </row>
    <row r="377" spans="17:22" ht="21" x14ac:dyDescent="0.25">
      <c r="Q377" s="19" t="s">
        <v>12</v>
      </c>
      <c r="R377" s="96" t="s">
        <v>113</v>
      </c>
      <c r="S377" s="16">
        <v>240</v>
      </c>
      <c r="T377" s="18">
        <v>7</v>
      </c>
      <c r="U377" s="18">
        <v>2</v>
      </c>
      <c r="V377" s="43">
        <v>83048.037730000011</v>
      </c>
    </row>
    <row r="378" spans="17:22" ht="21" x14ac:dyDescent="0.25">
      <c r="Q378" s="19" t="s">
        <v>35</v>
      </c>
      <c r="R378" s="96" t="s">
        <v>113</v>
      </c>
      <c r="S378" s="16">
        <v>600</v>
      </c>
      <c r="T378" s="18"/>
      <c r="U378" s="18"/>
      <c r="V378" s="43">
        <v>42030.356289999996</v>
      </c>
    </row>
    <row r="379" spans="17:22" x14ac:dyDescent="0.25">
      <c r="Q379" s="19" t="s">
        <v>34</v>
      </c>
      <c r="R379" s="96" t="s">
        <v>113</v>
      </c>
      <c r="S379" s="16">
        <v>610</v>
      </c>
      <c r="T379" s="18">
        <v>7</v>
      </c>
      <c r="U379" s="18">
        <v>2</v>
      </c>
      <c r="V379" s="43">
        <v>42030.356289999996</v>
      </c>
    </row>
    <row r="380" spans="17:22" x14ac:dyDescent="0.25">
      <c r="Q380" s="19" t="s">
        <v>11</v>
      </c>
      <c r="R380" s="96" t="s">
        <v>113</v>
      </c>
      <c r="S380" s="16">
        <v>800</v>
      </c>
      <c r="T380" s="18"/>
      <c r="U380" s="18"/>
      <c r="V380" s="43">
        <v>10938.412109999999</v>
      </c>
    </row>
    <row r="381" spans="17:22" x14ac:dyDescent="0.25">
      <c r="Q381" s="19" t="s">
        <v>10</v>
      </c>
      <c r="R381" s="96" t="s">
        <v>113</v>
      </c>
      <c r="S381" s="16">
        <v>850</v>
      </c>
      <c r="T381" s="18">
        <v>7</v>
      </c>
      <c r="U381" s="18">
        <v>2</v>
      </c>
      <c r="V381" s="43">
        <v>10938.412109999999</v>
      </c>
    </row>
    <row r="382" spans="17:22" x14ac:dyDescent="0.25">
      <c r="Q382" s="64" t="s">
        <v>110</v>
      </c>
      <c r="R382" s="95" t="s">
        <v>109</v>
      </c>
      <c r="S382" s="66" t="s">
        <v>1</v>
      </c>
      <c r="T382" s="65"/>
      <c r="U382" s="65"/>
      <c r="V382" s="67">
        <f>V383+V385+V387+V389</f>
        <v>16262.590090000002</v>
      </c>
    </row>
    <row r="383" spans="17:22" ht="41.4" x14ac:dyDescent="0.25">
      <c r="Q383" s="19" t="s">
        <v>4</v>
      </c>
      <c r="R383" s="96" t="s">
        <v>109</v>
      </c>
      <c r="S383" s="16">
        <v>100</v>
      </c>
      <c r="T383" s="18"/>
      <c r="U383" s="18"/>
      <c r="V383" s="43">
        <v>13</v>
      </c>
    </row>
    <row r="384" spans="17:22" x14ac:dyDescent="0.25">
      <c r="Q384" s="19" t="s">
        <v>44</v>
      </c>
      <c r="R384" s="96" t="s">
        <v>109</v>
      </c>
      <c r="S384" s="16">
        <v>110</v>
      </c>
      <c r="T384" s="18">
        <v>7</v>
      </c>
      <c r="U384" s="18">
        <v>3</v>
      </c>
      <c r="V384" s="43">
        <v>13</v>
      </c>
    </row>
    <row r="385" spans="17:22" ht="21" x14ac:dyDescent="0.25">
      <c r="Q385" s="19" t="s">
        <v>13</v>
      </c>
      <c r="R385" s="96" t="s">
        <v>109</v>
      </c>
      <c r="S385" s="16">
        <v>200</v>
      </c>
      <c r="T385" s="18"/>
      <c r="U385" s="18"/>
      <c r="V385" s="43">
        <v>889.58861000000002</v>
      </c>
    </row>
    <row r="386" spans="17:22" ht="21" x14ac:dyDescent="0.25">
      <c r="Q386" s="19" t="s">
        <v>12</v>
      </c>
      <c r="R386" s="96" t="s">
        <v>109</v>
      </c>
      <c r="S386" s="16">
        <v>240</v>
      </c>
      <c r="T386" s="18">
        <v>7</v>
      </c>
      <c r="U386" s="18">
        <v>3</v>
      </c>
      <c r="V386" s="43">
        <v>889.58861000000002</v>
      </c>
    </row>
    <row r="387" spans="17:22" ht="21" x14ac:dyDescent="0.25">
      <c r="Q387" s="19" t="s">
        <v>35</v>
      </c>
      <c r="R387" s="96" t="s">
        <v>109</v>
      </c>
      <c r="S387" s="16">
        <v>600</v>
      </c>
      <c r="T387" s="18"/>
      <c r="U387" s="18"/>
      <c r="V387" s="43">
        <v>15350.001480000001</v>
      </c>
    </row>
    <row r="388" spans="17:22" x14ac:dyDescent="0.25">
      <c r="Q388" s="19" t="s">
        <v>34</v>
      </c>
      <c r="R388" s="96" t="s">
        <v>109</v>
      </c>
      <c r="S388" s="16">
        <v>610</v>
      </c>
      <c r="T388" s="18">
        <v>7</v>
      </c>
      <c r="U388" s="18">
        <v>3</v>
      </c>
      <c r="V388" s="43">
        <v>15350.001480000001</v>
      </c>
    </row>
    <row r="389" spans="17:22" x14ac:dyDescent="0.25">
      <c r="Q389" s="19" t="s">
        <v>11</v>
      </c>
      <c r="R389" s="96" t="s">
        <v>109</v>
      </c>
      <c r="S389" s="16">
        <v>800</v>
      </c>
      <c r="T389" s="18"/>
      <c r="U389" s="18"/>
      <c r="V389" s="43">
        <v>10</v>
      </c>
    </row>
    <row r="390" spans="17:22" x14ac:dyDescent="0.25">
      <c r="Q390" s="19" t="s">
        <v>10</v>
      </c>
      <c r="R390" s="96" t="s">
        <v>109</v>
      </c>
      <c r="S390" s="16">
        <v>850</v>
      </c>
      <c r="T390" s="18">
        <v>7</v>
      </c>
      <c r="U390" s="18">
        <v>3</v>
      </c>
      <c r="V390" s="43">
        <v>10</v>
      </c>
    </row>
    <row r="391" spans="17:22" x14ac:dyDescent="0.25">
      <c r="Q391" s="64" t="s">
        <v>112</v>
      </c>
      <c r="R391" s="95" t="s">
        <v>111</v>
      </c>
      <c r="S391" s="66" t="s">
        <v>1</v>
      </c>
      <c r="T391" s="65"/>
      <c r="U391" s="65"/>
      <c r="V391" s="67">
        <f>V392+V394+V396</f>
        <v>1008.0118299999999</v>
      </c>
    </row>
    <row r="392" spans="17:22" ht="41.4" x14ac:dyDescent="0.25">
      <c r="Q392" s="19" t="s">
        <v>4</v>
      </c>
      <c r="R392" s="96" t="s">
        <v>111</v>
      </c>
      <c r="S392" s="16">
        <v>100</v>
      </c>
      <c r="T392" s="18"/>
      <c r="U392" s="18"/>
      <c r="V392" s="43">
        <v>48.4</v>
      </c>
    </row>
    <row r="393" spans="17:22" x14ac:dyDescent="0.25">
      <c r="Q393" s="19" t="s">
        <v>44</v>
      </c>
      <c r="R393" s="96" t="s">
        <v>111</v>
      </c>
      <c r="S393" s="16">
        <v>110</v>
      </c>
      <c r="T393" s="18">
        <v>7</v>
      </c>
      <c r="U393" s="18">
        <v>2</v>
      </c>
      <c r="V393" s="43">
        <v>48.4</v>
      </c>
    </row>
    <row r="394" spans="17:22" ht="21" x14ac:dyDescent="0.25">
      <c r="Q394" s="19" t="s">
        <v>13</v>
      </c>
      <c r="R394" s="96" t="s">
        <v>111</v>
      </c>
      <c r="S394" s="16">
        <v>200</v>
      </c>
      <c r="T394" s="18"/>
      <c r="U394" s="18"/>
      <c r="V394" s="43">
        <v>958.86182999999994</v>
      </c>
    </row>
    <row r="395" spans="17:22" ht="21" x14ac:dyDescent="0.25">
      <c r="Q395" s="19" t="s">
        <v>12</v>
      </c>
      <c r="R395" s="96" t="s">
        <v>111</v>
      </c>
      <c r="S395" s="16">
        <v>240</v>
      </c>
      <c r="T395" s="18">
        <v>7</v>
      </c>
      <c r="U395" s="18">
        <v>2</v>
      </c>
      <c r="V395" s="43">
        <v>958.86182999999994</v>
      </c>
    </row>
    <row r="396" spans="17:22" x14ac:dyDescent="0.25">
      <c r="Q396" s="19" t="s">
        <v>11</v>
      </c>
      <c r="R396" s="96" t="s">
        <v>111</v>
      </c>
      <c r="S396" s="16">
        <v>800</v>
      </c>
      <c r="T396" s="18"/>
      <c r="U396" s="18"/>
      <c r="V396" s="43">
        <v>0.75</v>
      </c>
    </row>
    <row r="397" spans="17:22" x14ac:dyDescent="0.25">
      <c r="Q397" s="19" t="s">
        <v>10</v>
      </c>
      <c r="R397" s="96" t="s">
        <v>111</v>
      </c>
      <c r="S397" s="16">
        <v>850</v>
      </c>
      <c r="T397" s="18">
        <v>7</v>
      </c>
      <c r="U397" s="18">
        <v>2</v>
      </c>
      <c r="V397" s="43">
        <v>0.75</v>
      </c>
    </row>
    <row r="398" spans="17:22" ht="21" x14ac:dyDescent="0.25">
      <c r="Q398" s="64" t="s">
        <v>84</v>
      </c>
      <c r="R398" s="95" t="s">
        <v>83</v>
      </c>
      <c r="S398" s="66" t="s">
        <v>1</v>
      </c>
      <c r="T398" s="65"/>
      <c r="U398" s="65"/>
      <c r="V398" s="67">
        <f>V399+V401+V403</f>
        <v>26512.365499999996</v>
      </c>
    </row>
    <row r="399" spans="17:22" ht="41.4" x14ac:dyDescent="0.25">
      <c r="Q399" s="19" t="s">
        <v>4</v>
      </c>
      <c r="R399" s="96" t="s">
        <v>83</v>
      </c>
      <c r="S399" s="16">
        <v>100</v>
      </c>
      <c r="T399" s="18"/>
      <c r="U399" s="18"/>
      <c r="V399" s="43">
        <v>22246.165499999999</v>
      </c>
    </row>
    <row r="400" spans="17:22" x14ac:dyDescent="0.25">
      <c r="Q400" s="19" t="s">
        <v>44</v>
      </c>
      <c r="R400" s="96" t="s">
        <v>83</v>
      </c>
      <c r="S400" s="16">
        <v>110</v>
      </c>
      <c r="T400" s="18">
        <v>7</v>
      </c>
      <c r="U400" s="18">
        <v>9</v>
      </c>
      <c r="V400" s="43">
        <v>22246.165499999999</v>
      </c>
    </row>
    <row r="401" spans="17:22" ht="21" x14ac:dyDescent="0.25">
      <c r="Q401" s="19" t="s">
        <v>13</v>
      </c>
      <c r="R401" s="96" t="s">
        <v>83</v>
      </c>
      <c r="S401" s="16">
        <v>200</v>
      </c>
      <c r="T401" s="18"/>
      <c r="U401" s="18"/>
      <c r="V401" s="43">
        <v>4032.6</v>
      </c>
    </row>
    <row r="402" spans="17:22" ht="21" x14ac:dyDescent="0.25">
      <c r="Q402" s="19" t="s">
        <v>12</v>
      </c>
      <c r="R402" s="96" t="s">
        <v>83</v>
      </c>
      <c r="S402" s="16">
        <v>240</v>
      </c>
      <c r="T402" s="18">
        <v>7</v>
      </c>
      <c r="U402" s="18">
        <v>9</v>
      </c>
      <c r="V402" s="43">
        <v>4032.6</v>
      </c>
    </row>
    <row r="403" spans="17:22" x14ac:dyDescent="0.25">
      <c r="Q403" s="19" t="s">
        <v>11</v>
      </c>
      <c r="R403" s="96" t="s">
        <v>83</v>
      </c>
      <c r="S403" s="16">
        <v>800</v>
      </c>
      <c r="T403" s="18"/>
      <c r="U403" s="18"/>
      <c r="V403" s="43">
        <v>233.6</v>
      </c>
    </row>
    <row r="404" spans="17:22" x14ac:dyDescent="0.25">
      <c r="Q404" s="19" t="s">
        <v>10</v>
      </c>
      <c r="R404" s="96" t="s">
        <v>83</v>
      </c>
      <c r="S404" s="16">
        <v>850</v>
      </c>
      <c r="T404" s="18">
        <v>7</v>
      </c>
      <c r="U404" s="18">
        <v>9</v>
      </c>
      <c r="V404" s="43">
        <v>233.6</v>
      </c>
    </row>
    <row r="405" spans="17:22" x14ac:dyDescent="0.25">
      <c r="Q405" s="64" t="s">
        <v>70</v>
      </c>
      <c r="R405" s="95" t="s">
        <v>69</v>
      </c>
      <c r="S405" s="66" t="s">
        <v>1</v>
      </c>
      <c r="T405" s="65"/>
      <c r="U405" s="65"/>
      <c r="V405" s="67">
        <v>480</v>
      </c>
    </row>
    <row r="406" spans="17:22" ht="21" x14ac:dyDescent="0.25">
      <c r="Q406" s="19" t="s">
        <v>13</v>
      </c>
      <c r="R406" s="96" t="s">
        <v>69</v>
      </c>
      <c r="S406" s="16">
        <v>200</v>
      </c>
      <c r="T406" s="18"/>
      <c r="U406" s="18"/>
      <c r="V406" s="43">
        <v>480</v>
      </c>
    </row>
    <row r="407" spans="17:22" ht="21" x14ac:dyDescent="0.25">
      <c r="Q407" s="19" t="s">
        <v>12</v>
      </c>
      <c r="R407" s="96" t="s">
        <v>69</v>
      </c>
      <c r="S407" s="16">
        <v>240</v>
      </c>
      <c r="T407" s="18">
        <v>8</v>
      </c>
      <c r="U407" s="18">
        <v>1</v>
      </c>
      <c r="V407" s="43">
        <v>480</v>
      </c>
    </row>
    <row r="408" spans="17:22" x14ac:dyDescent="0.25">
      <c r="Q408" s="64" t="s">
        <v>68</v>
      </c>
      <c r="R408" s="95" t="s">
        <v>67</v>
      </c>
      <c r="S408" s="66" t="s">
        <v>1</v>
      </c>
      <c r="T408" s="65"/>
      <c r="U408" s="65"/>
      <c r="V408" s="67">
        <v>2892.31</v>
      </c>
    </row>
    <row r="409" spans="17:22" x14ac:dyDescent="0.25">
      <c r="Q409" s="19" t="s">
        <v>56</v>
      </c>
      <c r="R409" s="96" t="s">
        <v>67</v>
      </c>
      <c r="S409" s="16">
        <v>300</v>
      </c>
      <c r="T409" s="18"/>
      <c r="U409" s="18"/>
      <c r="V409" s="43">
        <v>2892.31</v>
      </c>
    </row>
    <row r="410" spans="17:22" x14ac:dyDescent="0.25">
      <c r="Q410" s="19" t="s">
        <v>59</v>
      </c>
      <c r="R410" s="96" t="s">
        <v>67</v>
      </c>
      <c r="S410" s="16">
        <v>310</v>
      </c>
      <c r="T410" s="18">
        <v>10</v>
      </c>
      <c r="U410" s="18">
        <v>1</v>
      </c>
      <c r="V410" s="43">
        <v>2892.31</v>
      </c>
    </row>
    <row r="411" spans="17:22" x14ac:dyDescent="0.25">
      <c r="Q411" s="64" t="s">
        <v>60</v>
      </c>
      <c r="R411" s="95" t="s">
        <v>58</v>
      </c>
      <c r="S411" s="66" t="s">
        <v>1</v>
      </c>
      <c r="T411" s="65"/>
      <c r="U411" s="65"/>
      <c r="V411" s="67">
        <v>396</v>
      </c>
    </row>
    <row r="412" spans="17:22" x14ac:dyDescent="0.25">
      <c r="Q412" s="19" t="s">
        <v>56</v>
      </c>
      <c r="R412" s="96" t="s">
        <v>58</v>
      </c>
      <c r="S412" s="16">
        <v>300</v>
      </c>
      <c r="T412" s="18"/>
      <c r="U412" s="18"/>
      <c r="V412" s="43">
        <v>396</v>
      </c>
    </row>
    <row r="413" spans="17:22" x14ac:dyDescent="0.25">
      <c r="Q413" s="19" t="s">
        <v>59</v>
      </c>
      <c r="R413" s="96" t="s">
        <v>58</v>
      </c>
      <c r="S413" s="16">
        <v>310</v>
      </c>
      <c r="T413" s="18">
        <v>10</v>
      </c>
      <c r="U413" s="18">
        <v>3</v>
      </c>
      <c r="V413" s="43">
        <v>396</v>
      </c>
    </row>
    <row r="414" spans="17:22" x14ac:dyDescent="0.25">
      <c r="Q414" s="64" t="s">
        <v>209</v>
      </c>
      <c r="R414" s="95" t="s">
        <v>207</v>
      </c>
      <c r="S414" s="66" t="s">
        <v>1</v>
      </c>
      <c r="T414" s="65"/>
      <c r="U414" s="65"/>
      <c r="V414" s="67">
        <v>650</v>
      </c>
    </row>
    <row r="415" spans="17:22" x14ac:dyDescent="0.25">
      <c r="Q415" s="19" t="s">
        <v>11</v>
      </c>
      <c r="R415" s="96" t="s">
        <v>207</v>
      </c>
      <c r="S415" s="16">
        <v>800</v>
      </c>
      <c r="T415" s="18"/>
      <c r="U415" s="18"/>
      <c r="V415" s="43">
        <v>650</v>
      </c>
    </row>
    <row r="416" spans="17:22" x14ac:dyDescent="0.25">
      <c r="Q416" s="19" t="s">
        <v>208</v>
      </c>
      <c r="R416" s="96" t="s">
        <v>207</v>
      </c>
      <c r="S416" s="16">
        <v>870</v>
      </c>
      <c r="T416" s="18">
        <v>1</v>
      </c>
      <c r="U416" s="18">
        <v>11</v>
      </c>
      <c r="V416" s="43">
        <v>650</v>
      </c>
    </row>
    <row r="417" spans="17:22" ht="21" x14ac:dyDescent="0.25">
      <c r="Q417" s="64" t="s">
        <v>48</v>
      </c>
      <c r="R417" s="95" t="s">
        <v>46</v>
      </c>
      <c r="S417" s="66" t="s">
        <v>1</v>
      </c>
      <c r="T417" s="65"/>
      <c r="U417" s="65"/>
      <c r="V417" s="67">
        <v>100</v>
      </c>
    </row>
    <row r="418" spans="17:22" ht="21" x14ac:dyDescent="0.25">
      <c r="Q418" s="19" t="s">
        <v>35</v>
      </c>
      <c r="R418" s="96" t="s">
        <v>46</v>
      </c>
      <c r="S418" s="16">
        <v>600</v>
      </c>
      <c r="T418" s="18"/>
      <c r="U418" s="18"/>
      <c r="V418" s="43">
        <v>100</v>
      </c>
    </row>
    <row r="419" spans="17:22" ht="21" x14ac:dyDescent="0.25">
      <c r="Q419" s="19" t="s">
        <v>47</v>
      </c>
      <c r="R419" s="96" t="s">
        <v>46</v>
      </c>
      <c r="S419" s="16">
        <v>630</v>
      </c>
      <c r="T419" s="18">
        <v>10</v>
      </c>
      <c r="U419" s="18">
        <v>6</v>
      </c>
      <c r="V419" s="43">
        <v>100</v>
      </c>
    </row>
    <row r="420" spans="17:22" x14ac:dyDescent="0.25">
      <c r="Q420" s="64" t="s">
        <v>30</v>
      </c>
      <c r="R420" s="95" t="s">
        <v>27</v>
      </c>
      <c r="S420" s="66" t="s">
        <v>1</v>
      </c>
      <c r="T420" s="65"/>
      <c r="U420" s="65"/>
      <c r="V420" s="67">
        <v>1081</v>
      </c>
    </row>
    <row r="421" spans="17:22" x14ac:dyDescent="0.25">
      <c r="Q421" s="19" t="s">
        <v>29</v>
      </c>
      <c r="R421" s="96" t="s">
        <v>27</v>
      </c>
      <c r="S421" s="16">
        <v>700</v>
      </c>
      <c r="T421" s="18"/>
      <c r="U421" s="18"/>
      <c r="V421" s="43">
        <v>1081</v>
      </c>
    </row>
    <row r="422" spans="17:22" x14ac:dyDescent="0.25">
      <c r="Q422" s="19" t="s">
        <v>28</v>
      </c>
      <c r="R422" s="96" t="s">
        <v>27</v>
      </c>
      <c r="S422" s="16">
        <v>730</v>
      </c>
      <c r="T422" s="18">
        <v>13</v>
      </c>
      <c r="U422" s="18">
        <v>1</v>
      </c>
      <c r="V422" s="43">
        <v>1081</v>
      </c>
    </row>
    <row r="423" spans="17:22" x14ac:dyDescent="0.25">
      <c r="Q423" s="64" t="s">
        <v>211</v>
      </c>
      <c r="R423" s="95" t="s">
        <v>210</v>
      </c>
      <c r="S423" s="66" t="s">
        <v>1</v>
      </c>
      <c r="T423" s="65"/>
      <c r="U423" s="65"/>
      <c r="V423" s="67">
        <v>857.7</v>
      </c>
    </row>
    <row r="424" spans="17:22" ht="41.4" x14ac:dyDescent="0.25">
      <c r="Q424" s="19" t="s">
        <v>4</v>
      </c>
      <c r="R424" s="96" t="s">
        <v>210</v>
      </c>
      <c r="S424" s="16">
        <v>100</v>
      </c>
      <c r="T424" s="18"/>
      <c r="U424" s="18"/>
      <c r="V424" s="43">
        <v>857.7</v>
      </c>
    </row>
    <row r="425" spans="17:22" ht="21" x14ac:dyDescent="0.25">
      <c r="Q425" s="19" t="s">
        <v>3</v>
      </c>
      <c r="R425" s="96" t="s">
        <v>210</v>
      </c>
      <c r="S425" s="16">
        <v>120</v>
      </c>
      <c r="T425" s="18">
        <v>1</v>
      </c>
      <c r="U425" s="18">
        <v>6</v>
      </c>
      <c r="V425" s="43">
        <v>857.7</v>
      </c>
    </row>
    <row r="426" spans="17:22" ht="31.2" x14ac:dyDescent="0.25">
      <c r="Q426" s="64" t="s">
        <v>202</v>
      </c>
      <c r="R426" s="95" t="s">
        <v>201</v>
      </c>
      <c r="S426" s="66" t="s">
        <v>1</v>
      </c>
      <c r="T426" s="65"/>
      <c r="U426" s="65"/>
      <c r="V426" s="67">
        <v>300</v>
      </c>
    </row>
    <row r="427" spans="17:22" ht="21" x14ac:dyDescent="0.25">
      <c r="Q427" s="19" t="s">
        <v>13</v>
      </c>
      <c r="R427" s="96" t="s">
        <v>201</v>
      </c>
      <c r="S427" s="16">
        <v>200</v>
      </c>
      <c r="T427" s="18"/>
      <c r="U427" s="18"/>
      <c r="V427" s="43">
        <v>300</v>
      </c>
    </row>
    <row r="428" spans="17:22" ht="21" x14ac:dyDescent="0.25">
      <c r="Q428" s="19" t="s">
        <v>12</v>
      </c>
      <c r="R428" s="96" t="s">
        <v>201</v>
      </c>
      <c r="S428" s="16">
        <v>240</v>
      </c>
      <c r="T428" s="18">
        <v>1</v>
      </c>
      <c r="U428" s="18">
        <v>13</v>
      </c>
      <c r="V428" s="43">
        <v>300</v>
      </c>
    </row>
    <row r="429" spans="17:22" ht="21" x14ac:dyDescent="0.25">
      <c r="Q429" s="64" t="s">
        <v>144</v>
      </c>
      <c r="R429" s="95" t="s">
        <v>143</v>
      </c>
      <c r="S429" s="66" t="s">
        <v>1</v>
      </c>
      <c r="T429" s="65"/>
      <c r="U429" s="65"/>
      <c r="V429" s="67">
        <f>V430+V432</f>
        <v>638</v>
      </c>
    </row>
    <row r="430" spans="17:22" ht="21" x14ac:dyDescent="0.25">
      <c r="Q430" s="19" t="s">
        <v>13</v>
      </c>
      <c r="R430" s="96" t="s">
        <v>143</v>
      </c>
      <c r="S430" s="16">
        <v>200</v>
      </c>
      <c r="T430" s="18"/>
      <c r="U430" s="18"/>
      <c r="V430" s="43">
        <v>230</v>
      </c>
    </row>
    <row r="431" spans="17:22" ht="21" x14ac:dyDescent="0.25">
      <c r="Q431" s="19" t="s">
        <v>12</v>
      </c>
      <c r="R431" s="96" t="s">
        <v>143</v>
      </c>
      <c r="S431" s="16">
        <v>240</v>
      </c>
      <c r="T431" s="18">
        <v>1</v>
      </c>
      <c r="U431" s="18">
        <v>13</v>
      </c>
      <c r="V431" s="43">
        <v>230</v>
      </c>
    </row>
    <row r="432" spans="17:22" ht="21" x14ac:dyDescent="0.25">
      <c r="Q432" s="19" t="s">
        <v>117</v>
      </c>
      <c r="R432" s="96" t="s">
        <v>143</v>
      </c>
      <c r="S432" s="16">
        <v>400</v>
      </c>
      <c r="T432" s="18"/>
      <c r="U432" s="18"/>
      <c r="V432" s="43">
        <v>408</v>
      </c>
    </row>
    <row r="433" spans="17:22" x14ac:dyDescent="0.25">
      <c r="Q433" s="19" t="s">
        <v>116</v>
      </c>
      <c r="R433" s="96" t="s">
        <v>143</v>
      </c>
      <c r="S433" s="16">
        <v>410</v>
      </c>
      <c r="T433" s="18">
        <v>5</v>
      </c>
      <c r="U433" s="18">
        <v>2</v>
      </c>
      <c r="V433" s="43">
        <v>408</v>
      </c>
    </row>
    <row r="434" spans="17:22" x14ac:dyDescent="0.25">
      <c r="Q434" s="64" t="s">
        <v>200</v>
      </c>
      <c r="R434" s="95" t="s">
        <v>199</v>
      </c>
      <c r="S434" s="66" t="s">
        <v>1</v>
      </c>
      <c r="T434" s="65"/>
      <c r="U434" s="65"/>
      <c r="V434" s="67">
        <f>V435+V437+V439</f>
        <v>4651.4100000000008</v>
      </c>
    </row>
    <row r="435" spans="17:22" ht="41.4" x14ac:dyDescent="0.25">
      <c r="Q435" s="19" t="s">
        <v>4</v>
      </c>
      <c r="R435" s="96" t="s">
        <v>199</v>
      </c>
      <c r="S435" s="16">
        <v>100</v>
      </c>
      <c r="T435" s="18"/>
      <c r="U435" s="18"/>
      <c r="V435" s="43">
        <v>374.66</v>
      </c>
    </row>
    <row r="436" spans="17:22" x14ac:dyDescent="0.25">
      <c r="Q436" s="19" t="s">
        <v>44</v>
      </c>
      <c r="R436" s="96" t="s">
        <v>199</v>
      </c>
      <c r="S436" s="16">
        <v>110</v>
      </c>
      <c r="T436" s="18">
        <v>1</v>
      </c>
      <c r="U436" s="18">
        <v>13</v>
      </c>
      <c r="V436" s="43">
        <v>374.66</v>
      </c>
    </row>
    <row r="437" spans="17:22" ht="21" x14ac:dyDescent="0.25">
      <c r="Q437" s="19" t="s">
        <v>13</v>
      </c>
      <c r="R437" s="96" t="s">
        <v>199</v>
      </c>
      <c r="S437" s="16">
        <v>200</v>
      </c>
      <c r="T437" s="18"/>
      <c r="U437" s="18"/>
      <c r="V437" s="43">
        <v>4256.6614500000005</v>
      </c>
    </row>
    <row r="438" spans="17:22" ht="21" x14ac:dyDescent="0.25">
      <c r="Q438" s="19" t="s">
        <v>12</v>
      </c>
      <c r="R438" s="96" t="s">
        <v>199</v>
      </c>
      <c r="S438" s="16">
        <v>240</v>
      </c>
      <c r="T438" s="18">
        <v>1</v>
      </c>
      <c r="U438" s="18">
        <v>13</v>
      </c>
      <c r="V438" s="43">
        <v>4256.6614500000005</v>
      </c>
    </row>
    <row r="439" spans="17:22" x14ac:dyDescent="0.25">
      <c r="Q439" s="19" t="s">
        <v>11</v>
      </c>
      <c r="R439" s="96" t="s">
        <v>199</v>
      </c>
      <c r="S439" s="16">
        <v>800</v>
      </c>
      <c r="T439" s="18"/>
      <c r="U439" s="18"/>
      <c r="V439" s="43">
        <v>20.088549999999998</v>
      </c>
    </row>
    <row r="440" spans="17:22" x14ac:dyDescent="0.25">
      <c r="Q440" s="19" t="s">
        <v>10</v>
      </c>
      <c r="R440" s="96" t="s">
        <v>199</v>
      </c>
      <c r="S440" s="16">
        <v>850</v>
      </c>
      <c r="T440" s="18">
        <v>1</v>
      </c>
      <c r="U440" s="18">
        <v>13</v>
      </c>
      <c r="V440" s="43">
        <v>20.088549999999998</v>
      </c>
    </row>
    <row r="441" spans="17:22" ht="21" x14ac:dyDescent="0.25">
      <c r="Q441" s="64" t="s">
        <v>198</v>
      </c>
      <c r="R441" s="95" t="s">
        <v>197</v>
      </c>
      <c r="S441" s="66" t="s">
        <v>1</v>
      </c>
      <c r="T441" s="65"/>
      <c r="U441" s="65"/>
      <c r="V441" s="67">
        <f>V442+V444+V446</f>
        <v>30586.590499999998</v>
      </c>
    </row>
    <row r="442" spans="17:22" ht="41.4" x14ac:dyDescent="0.25">
      <c r="Q442" s="19" t="s">
        <v>4</v>
      </c>
      <c r="R442" s="96" t="s">
        <v>197</v>
      </c>
      <c r="S442" s="16">
        <v>100</v>
      </c>
      <c r="T442" s="18"/>
      <c r="U442" s="18"/>
      <c r="V442" s="43">
        <v>25780.53</v>
      </c>
    </row>
    <row r="443" spans="17:22" x14ac:dyDescent="0.25">
      <c r="Q443" s="19" t="s">
        <v>44</v>
      </c>
      <c r="R443" s="96" t="s">
        <v>197</v>
      </c>
      <c r="S443" s="16">
        <v>110</v>
      </c>
      <c r="T443" s="18">
        <v>1</v>
      </c>
      <c r="U443" s="18">
        <v>13</v>
      </c>
      <c r="V443" s="43">
        <v>25780.53</v>
      </c>
    </row>
    <row r="444" spans="17:22" ht="21" x14ac:dyDescent="0.25">
      <c r="Q444" s="19" t="s">
        <v>13</v>
      </c>
      <c r="R444" s="96" t="s">
        <v>197</v>
      </c>
      <c r="S444" s="16">
        <v>200</v>
      </c>
      <c r="T444" s="18"/>
      <c r="U444" s="18"/>
      <c r="V444" s="43">
        <v>4677.1385</v>
      </c>
    </row>
    <row r="445" spans="17:22" ht="21" x14ac:dyDescent="0.25">
      <c r="Q445" s="19" t="s">
        <v>12</v>
      </c>
      <c r="R445" s="96" t="s">
        <v>197</v>
      </c>
      <c r="S445" s="16">
        <v>240</v>
      </c>
      <c r="T445" s="18">
        <v>1</v>
      </c>
      <c r="U445" s="18">
        <v>13</v>
      </c>
      <c r="V445" s="43">
        <v>4677.1385</v>
      </c>
    </row>
    <row r="446" spans="17:22" x14ac:dyDescent="0.25">
      <c r="Q446" s="19" t="s">
        <v>11</v>
      </c>
      <c r="R446" s="96" t="s">
        <v>197</v>
      </c>
      <c r="S446" s="16">
        <v>800</v>
      </c>
      <c r="T446" s="18"/>
      <c r="U446" s="18"/>
      <c r="V446" s="43">
        <v>128.922</v>
      </c>
    </row>
    <row r="447" spans="17:22" x14ac:dyDescent="0.25">
      <c r="Q447" s="19" t="s">
        <v>10</v>
      </c>
      <c r="R447" s="96" t="s">
        <v>197</v>
      </c>
      <c r="S447" s="16">
        <v>850</v>
      </c>
      <c r="T447" s="18">
        <v>1</v>
      </c>
      <c r="U447" s="18">
        <v>13</v>
      </c>
      <c r="V447" s="43">
        <v>128.922</v>
      </c>
    </row>
    <row r="448" spans="17:22" ht="51.6" x14ac:dyDescent="0.25">
      <c r="Q448" s="64" t="s">
        <v>23</v>
      </c>
      <c r="R448" s="95" t="s">
        <v>22</v>
      </c>
      <c r="S448" s="66" t="s">
        <v>1</v>
      </c>
      <c r="T448" s="65"/>
      <c r="U448" s="65"/>
      <c r="V448" s="67">
        <v>299.25</v>
      </c>
    </row>
    <row r="449" spans="17:22" x14ac:dyDescent="0.25">
      <c r="Q449" s="19" t="s">
        <v>19</v>
      </c>
      <c r="R449" s="96" t="s">
        <v>22</v>
      </c>
      <c r="S449" s="16">
        <v>500</v>
      </c>
      <c r="T449" s="18"/>
      <c r="U449" s="18"/>
      <c r="V449" s="43">
        <v>299.25</v>
      </c>
    </row>
    <row r="450" spans="17:22" x14ac:dyDescent="0.25">
      <c r="Q450" s="19" t="s">
        <v>18</v>
      </c>
      <c r="R450" s="96" t="s">
        <v>22</v>
      </c>
      <c r="S450" s="16">
        <v>540</v>
      </c>
      <c r="T450" s="18">
        <v>14</v>
      </c>
      <c r="U450" s="18">
        <v>3</v>
      </c>
      <c r="V450" s="43">
        <v>299.25</v>
      </c>
    </row>
    <row r="451" spans="17:22" ht="31.2" x14ac:dyDescent="0.25">
      <c r="Q451" s="64" t="s">
        <v>21</v>
      </c>
      <c r="R451" s="95" t="s">
        <v>20</v>
      </c>
      <c r="S451" s="66" t="s">
        <v>1</v>
      </c>
      <c r="T451" s="65"/>
      <c r="U451" s="65"/>
      <c r="V451" s="67">
        <v>3371.9837000000002</v>
      </c>
    </row>
    <row r="452" spans="17:22" x14ac:dyDescent="0.25">
      <c r="Q452" s="19" t="s">
        <v>19</v>
      </c>
      <c r="R452" s="96" t="s">
        <v>20</v>
      </c>
      <c r="S452" s="16">
        <v>500</v>
      </c>
      <c r="T452" s="18"/>
      <c r="U452" s="18"/>
      <c r="V452" s="43">
        <v>3371.9837000000002</v>
      </c>
    </row>
    <row r="453" spans="17:22" x14ac:dyDescent="0.25">
      <c r="Q453" s="19" t="s">
        <v>18</v>
      </c>
      <c r="R453" s="96" t="s">
        <v>20</v>
      </c>
      <c r="S453" s="16">
        <v>540</v>
      </c>
      <c r="T453" s="18">
        <v>14</v>
      </c>
      <c r="U453" s="18">
        <v>3</v>
      </c>
      <c r="V453" s="43">
        <v>3371.9837000000002</v>
      </c>
    </row>
    <row r="454" spans="17:22" ht="31.2" x14ac:dyDescent="0.25">
      <c r="Q454" s="64" t="s">
        <v>26</v>
      </c>
      <c r="R454" s="95" t="s">
        <v>24</v>
      </c>
      <c r="S454" s="66" t="s">
        <v>1</v>
      </c>
      <c r="T454" s="65"/>
      <c r="U454" s="65"/>
      <c r="V454" s="67">
        <v>84488.7</v>
      </c>
    </row>
    <row r="455" spans="17:22" x14ac:dyDescent="0.25">
      <c r="Q455" s="19" t="s">
        <v>19</v>
      </c>
      <c r="R455" s="96" t="s">
        <v>24</v>
      </c>
      <c r="S455" s="16">
        <v>500</v>
      </c>
      <c r="T455" s="18"/>
      <c r="U455" s="18"/>
      <c r="V455" s="43">
        <v>84488.7</v>
      </c>
    </row>
    <row r="456" spans="17:22" x14ac:dyDescent="0.25">
      <c r="Q456" s="19" t="s">
        <v>25</v>
      </c>
      <c r="R456" s="96" t="s">
        <v>24</v>
      </c>
      <c r="S456" s="16">
        <v>510</v>
      </c>
      <c r="T456" s="18">
        <v>14</v>
      </c>
      <c r="U456" s="18">
        <v>1</v>
      </c>
      <c r="V456" s="43">
        <v>84488.7</v>
      </c>
    </row>
    <row r="457" spans="17:22" ht="31.2" x14ac:dyDescent="0.25">
      <c r="Q457" s="64" t="s">
        <v>5</v>
      </c>
      <c r="R457" s="95" t="s">
        <v>2</v>
      </c>
      <c r="S457" s="66" t="s">
        <v>1</v>
      </c>
      <c r="T457" s="65"/>
      <c r="U457" s="65"/>
      <c r="V457" s="67">
        <f>V458+V468+V473+V476</f>
        <v>232721.88</v>
      </c>
    </row>
    <row r="458" spans="17:22" ht="41.4" x14ac:dyDescent="0.25">
      <c r="Q458" s="19" t="s">
        <v>4</v>
      </c>
      <c r="R458" s="96" t="s">
        <v>2</v>
      </c>
      <c r="S458" s="16">
        <v>100</v>
      </c>
      <c r="T458" s="18"/>
      <c r="U458" s="18"/>
      <c r="V458" s="43">
        <f>V459+V460+V461+V462+V463+V465+V466+V467+V464</f>
        <v>75637.900000000009</v>
      </c>
    </row>
    <row r="459" spans="17:22" x14ac:dyDescent="0.25">
      <c r="Q459" s="19" t="s">
        <v>44</v>
      </c>
      <c r="R459" s="96" t="s">
        <v>2</v>
      </c>
      <c r="S459" s="16">
        <v>110</v>
      </c>
      <c r="T459" s="18">
        <v>1</v>
      </c>
      <c r="U459" s="18">
        <v>13</v>
      </c>
      <c r="V459" s="43">
        <v>3842.4</v>
      </c>
    </row>
    <row r="460" spans="17:22" x14ac:dyDescent="0.25">
      <c r="Q460" s="19" t="s">
        <v>44</v>
      </c>
      <c r="R460" s="96" t="s">
        <v>2</v>
      </c>
      <c r="S460" s="16">
        <v>110</v>
      </c>
      <c r="T460" s="18">
        <v>7</v>
      </c>
      <c r="U460" s="18">
        <v>1</v>
      </c>
      <c r="V460" s="43">
        <v>384.3</v>
      </c>
    </row>
    <row r="461" spans="17:22" x14ac:dyDescent="0.25">
      <c r="Q461" s="19" t="s">
        <v>44</v>
      </c>
      <c r="R461" s="96" t="s">
        <v>2</v>
      </c>
      <c r="S461" s="16">
        <v>110</v>
      </c>
      <c r="T461" s="18">
        <v>7</v>
      </c>
      <c r="U461" s="18">
        <v>2</v>
      </c>
      <c r="V461" s="43">
        <v>61169.9</v>
      </c>
    </row>
    <row r="462" spans="17:22" x14ac:dyDescent="0.25">
      <c r="Q462" s="19" t="s">
        <v>44</v>
      </c>
      <c r="R462" s="96" t="s">
        <v>2</v>
      </c>
      <c r="S462" s="16">
        <v>110</v>
      </c>
      <c r="T462" s="18">
        <v>7</v>
      </c>
      <c r="U462" s="18">
        <v>3</v>
      </c>
      <c r="V462" s="43">
        <v>1190.7</v>
      </c>
    </row>
    <row r="463" spans="17:22" x14ac:dyDescent="0.25">
      <c r="Q463" s="19" t="s">
        <v>44</v>
      </c>
      <c r="R463" s="96" t="s">
        <v>2</v>
      </c>
      <c r="S463" s="16">
        <v>110</v>
      </c>
      <c r="T463" s="18">
        <v>7</v>
      </c>
      <c r="U463" s="18">
        <v>9</v>
      </c>
      <c r="V463" s="43">
        <v>1861.7</v>
      </c>
    </row>
    <row r="464" spans="17:22" x14ac:dyDescent="0.25">
      <c r="Q464" s="19" t="s">
        <v>44</v>
      </c>
      <c r="R464" s="96" t="s">
        <v>2</v>
      </c>
      <c r="S464" s="16">
        <v>110</v>
      </c>
      <c r="T464" s="18">
        <v>8</v>
      </c>
      <c r="U464" s="18">
        <v>1</v>
      </c>
      <c r="V464" s="43">
        <v>3792.3</v>
      </c>
    </row>
    <row r="465" spans="17:22" ht="21" x14ac:dyDescent="0.25">
      <c r="Q465" s="19" t="s">
        <v>3</v>
      </c>
      <c r="R465" s="96" t="s">
        <v>2</v>
      </c>
      <c r="S465" s="16">
        <v>120</v>
      </c>
      <c r="T465" s="18">
        <v>1</v>
      </c>
      <c r="U465" s="18">
        <v>2</v>
      </c>
      <c r="V465" s="43">
        <v>307.60000000000002</v>
      </c>
    </row>
    <row r="466" spans="17:22" ht="21" x14ac:dyDescent="0.25">
      <c r="Q466" s="45" t="s">
        <v>3</v>
      </c>
      <c r="R466" s="102" t="s">
        <v>2</v>
      </c>
      <c r="S466" s="46">
        <v>120</v>
      </c>
      <c r="T466" s="47">
        <v>1</v>
      </c>
      <c r="U466" s="47">
        <v>3</v>
      </c>
      <c r="V466" s="48">
        <v>212.24</v>
      </c>
    </row>
    <row r="467" spans="17:22" ht="21" x14ac:dyDescent="0.25">
      <c r="Q467" s="19" t="s">
        <v>3</v>
      </c>
      <c r="R467" s="96" t="s">
        <v>2</v>
      </c>
      <c r="S467" s="16">
        <v>120</v>
      </c>
      <c r="T467" s="18">
        <v>1</v>
      </c>
      <c r="U467" s="18">
        <v>4</v>
      </c>
      <c r="V467" s="43">
        <v>2876.76</v>
      </c>
    </row>
    <row r="468" spans="17:22" ht="21" x14ac:dyDescent="0.25">
      <c r="Q468" s="19" t="s">
        <v>13</v>
      </c>
      <c r="R468" s="96" t="s">
        <v>2</v>
      </c>
      <c r="S468" s="16">
        <v>200</v>
      </c>
      <c r="T468" s="18"/>
      <c r="U468" s="18"/>
      <c r="V468" s="43">
        <f>V469+V470+V471+V472</f>
        <v>20101.885999999999</v>
      </c>
    </row>
    <row r="469" spans="17:22" ht="21" x14ac:dyDescent="0.25">
      <c r="Q469" s="19" t="s">
        <v>12</v>
      </c>
      <c r="R469" s="96" t="s">
        <v>2</v>
      </c>
      <c r="S469" s="16">
        <v>240</v>
      </c>
      <c r="T469" s="18">
        <v>1</v>
      </c>
      <c r="U469" s="18">
        <v>13</v>
      </c>
      <c r="V469" s="43">
        <v>6976.6009999999997</v>
      </c>
    </row>
    <row r="470" spans="17:22" ht="21" x14ac:dyDescent="0.25">
      <c r="Q470" s="19" t="s">
        <v>12</v>
      </c>
      <c r="R470" s="96" t="s">
        <v>2</v>
      </c>
      <c r="S470" s="16">
        <v>240</v>
      </c>
      <c r="T470" s="18">
        <v>7</v>
      </c>
      <c r="U470" s="18">
        <v>1</v>
      </c>
      <c r="V470" s="43">
        <v>3845.864</v>
      </c>
    </row>
    <row r="471" spans="17:22" ht="21" x14ac:dyDescent="0.25">
      <c r="Q471" s="19" t="s">
        <v>12</v>
      </c>
      <c r="R471" s="96" t="s">
        <v>2</v>
      </c>
      <c r="S471" s="16">
        <v>240</v>
      </c>
      <c r="T471" s="18">
        <v>7</v>
      </c>
      <c r="U471" s="18">
        <v>2</v>
      </c>
      <c r="V471" s="43">
        <v>7279.4210000000003</v>
      </c>
    </row>
    <row r="472" spans="17:22" ht="21" x14ac:dyDescent="0.25">
      <c r="Q472" s="19" t="s">
        <v>12</v>
      </c>
      <c r="R472" s="96" t="s">
        <v>2</v>
      </c>
      <c r="S472" s="16">
        <v>240</v>
      </c>
      <c r="T472" s="18">
        <v>7</v>
      </c>
      <c r="U472" s="18">
        <v>3</v>
      </c>
      <c r="V472" s="43">
        <v>2000</v>
      </c>
    </row>
    <row r="473" spans="17:22" ht="21" x14ac:dyDescent="0.25">
      <c r="Q473" s="19" t="s">
        <v>35</v>
      </c>
      <c r="R473" s="96" t="s">
        <v>2</v>
      </c>
      <c r="S473" s="16">
        <v>600</v>
      </c>
      <c r="T473" s="18"/>
      <c r="U473" s="18"/>
      <c r="V473" s="43">
        <f>V474+V475</f>
        <v>56387.093999999997</v>
      </c>
    </row>
    <row r="474" spans="17:22" x14ac:dyDescent="0.25">
      <c r="Q474" s="19" t="s">
        <v>34</v>
      </c>
      <c r="R474" s="96" t="s">
        <v>2</v>
      </c>
      <c r="S474" s="16">
        <v>610</v>
      </c>
      <c r="T474" s="18">
        <v>7</v>
      </c>
      <c r="U474" s="18">
        <v>2</v>
      </c>
      <c r="V474" s="43">
        <v>23626.843000000001</v>
      </c>
    </row>
    <row r="475" spans="17:22" x14ac:dyDescent="0.25">
      <c r="Q475" s="19" t="s">
        <v>34</v>
      </c>
      <c r="R475" s="96" t="s">
        <v>2</v>
      </c>
      <c r="S475" s="16">
        <v>610</v>
      </c>
      <c r="T475" s="18">
        <v>7</v>
      </c>
      <c r="U475" s="18">
        <v>3</v>
      </c>
      <c r="V475" s="43">
        <v>32760.251</v>
      </c>
    </row>
    <row r="476" spans="17:22" x14ac:dyDescent="0.25">
      <c r="Q476" s="19" t="s">
        <v>19</v>
      </c>
      <c r="R476" s="96" t="s">
        <v>2</v>
      </c>
      <c r="S476" s="16">
        <v>500</v>
      </c>
      <c r="T476" s="18"/>
      <c r="U476" s="18"/>
      <c r="V476" s="43">
        <v>80595</v>
      </c>
    </row>
    <row r="477" spans="17:22" x14ac:dyDescent="0.25">
      <c r="Q477" s="19" t="s">
        <v>18</v>
      </c>
      <c r="R477" s="96" t="s">
        <v>2</v>
      </c>
      <c r="S477" s="16">
        <v>540</v>
      </c>
      <c r="T477" s="18">
        <v>14</v>
      </c>
      <c r="U477" s="18">
        <v>3</v>
      </c>
      <c r="V477" s="43">
        <v>80595</v>
      </c>
    </row>
    <row r="478" spans="17:22" ht="41.4" x14ac:dyDescent="0.25">
      <c r="Q478" s="64" t="s">
        <v>108</v>
      </c>
      <c r="R478" s="95" t="s">
        <v>107</v>
      </c>
      <c r="S478" s="66" t="s">
        <v>1</v>
      </c>
      <c r="T478" s="65"/>
      <c r="U478" s="65"/>
      <c r="V478" s="67">
        <f>V479+V481</f>
        <v>1672.8</v>
      </c>
    </row>
    <row r="479" spans="17:22" ht="41.4" x14ac:dyDescent="0.25">
      <c r="Q479" s="19" t="s">
        <v>4</v>
      </c>
      <c r="R479" s="96" t="s">
        <v>107</v>
      </c>
      <c r="S479" s="16">
        <v>100</v>
      </c>
      <c r="T479" s="18"/>
      <c r="U479" s="18"/>
      <c r="V479" s="43">
        <v>620</v>
      </c>
    </row>
    <row r="480" spans="17:22" x14ac:dyDescent="0.25">
      <c r="Q480" s="19" t="s">
        <v>44</v>
      </c>
      <c r="R480" s="96" t="s">
        <v>107</v>
      </c>
      <c r="S480" s="16">
        <v>110</v>
      </c>
      <c r="T480" s="18">
        <v>7</v>
      </c>
      <c r="U480" s="18">
        <v>2</v>
      </c>
      <c r="V480" s="43">
        <v>620</v>
      </c>
    </row>
    <row r="481" spans="17:22" ht="21" x14ac:dyDescent="0.25">
      <c r="Q481" s="19" t="s">
        <v>35</v>
      </c>
      <c r="R481" s="96" t="s">
        <v>107</v>
      </c>
      <c r="S481" s="16">
        <v>600</v>
      </c>
      <c r="T481" s="18"/>
      <c r="U481" s="18"/>
      <c r="V481" s="43">
        <v>1052.8</v>
      </c>
    </row>
    <row r="482" spans="17:22" x14ac:dyDescent="0.25">
      <c r="Q482" s="19" t="s">
        <v>34</v>
      </c>
      <c r="R482" s="96" t="s">
        <v>107</v>
      </c>
      <c r="S482" s="16">
        <v>610</v>
      </c>
      <c r="T482" s="18">
        <v>7</v>
      </c>
      <c r="U482" s="18">
        <v>3</v>
      </c>
      <c r="V482" s="43">
        <v>1052.8</v>
      </c>
    </row>
    <row r="483" spans="17:22" x14ac:dyDescent="0.25">
      <c r="Q483" s="24" t="s">
        <v>290</v>
      </c>
      <c r="R483" s="98" t="s">
        <v>289</v>
      </c>
      <c r="S483" s="22"/>
      <c r="T483" s="23"/>
      <c r="U483" s="23"/>
      <c r="V483" s="91">
        <f>V484+V487+V490</f>
        <v>3571.2</v>
      </c>
    </row>
    <row r="484" spans="17:22" ht="31.2" x14ac:dyDescent="0.25">
      <c r="Q484" s="64" t="s">
        <v>196</v>
      </c>
      <c r="R484" s="95" t="s">
        <v>194</v>
      </c>
      <c r="S484" s="66" t="s">
        <v>1</v>
      </c>
      <c r="T484" s="65"/>
      <c r="U484" s="65"/>
      <c r="V484" s="67">
        <v>2596.8000000000002</v>
      </c>
    </row>
    <row r="485" spans="17:22" x14ac:dyDescent="0.25">
      <c r="Q485" s="19" t="s">
        <v>19</v>
      </c>
      <c r="R485" s="96" t="s">
        <v>194</v>
      </c>
      <c r="S485" s="16">
        <v>500</v>
      </c>
      <c r="T485" s="18"/>
      <c r="U485" s="18"/>
      <c r="V485" s="43">
        <v>2596.8000000000002</v>
      </c>
    </row>
    <row r="486" spans="17:22" x14ac:dyDescent="0.25">
      <c r="Q486" s="19" t="s">
        <v>195</v>
      </c>
      <c r="R486" s="96" t="s">
        <v>194</v>
      </c>
      <c r="S486" s="16">
        <v>530</v>
      </c>
      <c r="T486" s="18">
        <v>2</v>
      </c>
      <c r="U486" s="18">
        <v>3</v>
      </c>
      <c r="V486" s="43">
        <v>2596.8000000000002</v>
      </c>
    </row>
    <row r="487" spans="17:22" ht="21" x14ac:dyDescent="0.25">
      <c r="Q487" s="64" t="s">
        <v>138</v>
      </c>
      <c r="R487" s="95" t="s">
        <v>137</v>
      </c>
      <c r="S487" s="66" t="s">
        <v>1</v>
      </c>
      <c r="T487" s="65"/>
      <c r="U487" s="65"/>
      <c r="V487" s="67">
        <v>512.6</v>
      </c>
    </row>
    <row r="488" spans="17:22" ht="21" x14ac:dyDescent="0.25">
      <c r="Q488" s="19" t="s">
        <v>13</v>
      </c>
      <c r="R488" s="96" t="s">
        <v>137</v>
      </c>
      <c r="S488" s="16">
        <v>200</v>
      </c>
      <c r="T488" s="18"/>
      <c r="U488" s="18"/>
      <c r="V488" s="43">
        <v>512.6</v>
      </c>
    </row>
    <row r="489" spans="17:22" ht="21" x14ac:dyDescent="0.25">
      <c r="Q489" s="19" t="s">
        <v>12</v>
      </c>
      <c r="R489" s="96" t="s">
        <v>137</v>
      </c>
      <c r="S489" s="16">
        <v>240</v>
      </c>
      <c r="T489" s="18">
        <v>5</v>
      </c>
      <c r="U489" s="18">
        <v>3</v>
      </c>
      <c r="V489" s="43">
        <v>512.6</v>
      </c>
    </row>
    <row r="490" spans="17:22" ht="31.2" x14ac:dyDescent="0.25">
      <c r="Q490" s="64" t="s">
        <v>215</v>
      </c>
      <c r="R490" s="95" t="s">
        <v>214</v>
      </c>
      <c r="S490" s="66" t="s">
        <v>1</v>
      </c>
      <c r="T490" s="65"/>
      <c r="U490" s="65"/>
      <c r="V490" s="67">
        <f>V491+V493</f>
        <v>461.79999999999995</v>
      </c>
    </row>
    <row r="491" spans="17:22" ht="41.4" x14ac:dyDescent="0.25">
      <c r="Q491" s="19" t="s">
        <v>4</v>
      </c>
      <c r="R491" s="96" t="s">
        <v>214</v>
      </c>
      <c r="S491" s="16">
        <v>100</v>
      </c>
      <c r="T491" s="18"/>
      <c r="U491" s="18"/>
      <c r="V491" s="43">
        <v>384.9</v>
      </c>
    </row>
    <row r="492" spans="17:22" ht="21" x14ac:dyDescent="0.25">
      <c r="Q492" s="19" t="s">
        <v>3</v>
      </c>
      <c r="R492" s="96" t="s">
        <v>214</v>
      </c>
      <c r="S492" s="16">
        <v>120</v>
      </c>
      <c r="T492" s="18">
        <v>1</v>
      </c>
      <c r="U492" s="18">
        <v>4</v>
      </c>
      <c r="V492" s="43">
        <v>384.9</v>
      </c>
    </row>
    <row r="493" spans="17:22" ht="21" x14ac:dyDescent="0.25">
      <c r="Q493" s="19" t="s">
        <v>13</v>
      </c>
      <c r="R493" s="96" t="s">
        <v>214</v>
      </c>
      <c r="S493" s="16">
        <v>200</v>
      </c>
      <c r="T493" s="18"/>
      <c r="U493" s="18"/>
      <c r="V493" s="43">
        <v>76.900000000000006</v>
      </c>
    </row>
    <row r="494" spans="17:22" ht="21" x14ac:dyDescent="0.25">
      <c r="Q494" s="19" t="s">
        <v>12</v>
      </c>
      <c r="R494" s="96" t="s">
        <v>214</v>
      </c>
      <c r="S494" s="16">
        <v>240</v>
      </c>
      <c r="T494" s="18">
        <v>1</v>
      </c>
      <c r="U494" s="18">
        <v>4</v>
      </c>
      <c r="V494" s="43">
        <v>76.900000000000006</v>
      </c>
    </row>
    <row r="495" spans="17:22" x14ac:dyDescent="0.25">
      <c r="Q495" s="92" t="s">
        <v>0</v>
      </c>
      <c r="R495" s="103"/>
      <c r="S495" s="70"/>
      <c r="T495" s="70"/>
      <c r="U495" s="70"/>
      <c r="V495" s="112">
        <f>V10+V14+V44+V88+V104+V111+V158+V162+V177+V183+V189+V193+V200+V214+V232+V236+V245+V249+V262+V269+V276+V299+V303+V310+V314+V321+V483</f>
        <v>2039312.8275700004</v>
      </c>
    </row>
  </sheetData>
  <autoFilter ref="Q9:V495"/>
  <mergeCells count="15">
    <mergeCell ref="Q1:V1"/>
    <mergeCell ref="Q2:V2"/>
    <mergeCell ref="Q3:V3"/>
    <mergeCell ref="Q4:V4"/>
    <mergeCell ref="Q5:V5"/>
    <mergeCell ref="B25:P25"/>
    <mergeCell ref="I16:P16"/>
    <mergeCell ref="B17:P17"/>
    <mergeCell ref="B18:P18"/>
    <mergeCell ref="Q7:V7"/>
    <mergeCell ref="B11:P11"/>
    <mergeCell ref="B12:P12"/>
    <mergeCell ref="I13:P13"/>
    <mergeCell ref="B14:P14"/>
    <mergeCell ref="B15:P15"/>
  </mergeCells>
  <pageMargins left="0.39370078740157483" right="0.39370078740157483" top="0.39370078740157483" bottom="0.39370078740157483" header="0.51181102362204722" footer="0.51181102362204722"/>
  <pageSetup scale="90" fitToHeight="0" orientation="portrait" r:id="rId1"/>
  <headerFooter alignWithMargins="0">
    <oddHeader>&amp;CСтраница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Таблица 1</vt:lpstr>
      <vt:lpstr>Лист1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Timofeeva_IB</dc:creator>
  <cp:lastModifiedBy>Timofeeva_IB</cp:lastModifiedBy>
  <cp:lastPrinted>2019-06-26T08:42:40Z</cp:lastPrinted>
  <dcterms:created xsi:type="dcterms:W3CDTF">2019-06-25T02:32:22Z</dcterms:created>
  <dcterms:modified xsi:type="dcterms:W3CDTF">2019-06-26T12:06:12Z</dcterms:modified>
</cp:coreProperties>
</file>