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  Тимофеева\Бюджет 2018\Поправки бюджета\Правки сентябрь\Дополнительные материалы к сессии\"/>
    </mc:Choice>
  </mc:AlternateContent>
  <bookViews>
    <workbookView xWindow="0" yWindow="0" windowWidth="24000" windowHeight="9672"/>
  </bookViews>
  <sheets>
    <sheet name="правки сентябрь" sheetId="1" r:id="rId1"/>
  </sheets>
  <definedNames>
    <definedName name="_xlnm.Print_Titles" localSheetId="0">'правки сентябрь'!$4:$4</definedName>
    <definedName name="_xlnm.Print_Area" localSheetId="0">'правки сентябрь'!$A$1:$D$43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3" i="1"/>
  <c r="D32" i="1"/>
  <c r="D31" i="1"/>
  <c r="C28" i="1"/>
  <c r="D28" i="1" s="1"/>
  <c r="B28" i="1"/>
  <c r="D27" i="1"/>
  <c r="D26" i="1"/>
  <c r="D25" i="1"/>
  <c r="C23" i="1"/>
  <c r="D23" i="1" s="1"/>
  <c r="B23" i="1"/>
  <c r="D22" i="1"/>
  <c r="D19" i="1"/>
  <c r="D18" i="1"/>
  <c r="C16" i="1"/>
  <c r="D16" i="1" s="1"/>
  <c r="B16" i="1"/>
  <c r="B15" i="1"/>
  <c r="B35" i="1" s="1"/>
  <c r="B43" i="1" s="1"/>
  <c r="D13" i="1"/>
  <c r="D12" i="1"/>
  <c r="D11" i="1"/>
  <c r="D10" i="1"/>
  <c r="C8" i="1"/>
  <c r="D8" i="1" s="1"/>
  <c r="D5" i="1" s="1"/>
  <c r="B8" i="1"/>
  <c r="D7" i="1"/>
  <c r="D6" i="1"/>
  <c r="B5" i="1"/>
  <c r="D15" i="1" l="1"/>
  <c r="D35" i="1" s="1"/>
  <c r="C5" i="1"/>
  <c r="C15" i="1"/>
  <c r="C35" i="1" l="1"/>
  <c r="C43" i="1" s="1"/>
  <c r="D43" i="1" s="1"/>
</calcChain>
</file>

<file path=xl/sharedStrings.xml><?xml version="1.0" encoding="utf-8"?>
<sst xmlns="http://schemas.openxmlformats.org/spreadsheetml/2006/main" count="50" uniqueCount="47">
  <si>
    <t>ОЖИДАЕМОЕ ИСПОЛНЕНИЕ БЮДЖЕТА ТОГУЧИНСКОГО МУНИЦИПАЛЬНОГО РАЙОНА</t>
  </si>
  <si>
    <t>ЗА 2018 ГОД</t>
  </si>
  <si>
    <t>(тыс.руб.)</t>
  </si>
  <si>
    <t>Источники  доходов</t>
  </si>
  <si>
    <t>План на  2018 год</t>
  </si>
  <si>
    <t>Ожидаемое исполнение за 2018 год</t>
  </si>
  <si>
    <t>Откл. (+/-)</t>
  </si>
  <si>
    <t>НАЛОГОВЫЕ ДОХОДЫ</t>
  </si>
  <si>
    <t>Налог на доходы физических лиц</t>
  </si>
  <si>
    <t>Акцизы</t>
  </si>
  <si>
    <t>НАЛОГИ НА СОВОКУПНЫЙ   ДОХОД</t>
  </si>
  <si>
    <t>в том числе:</t>
  </si>
  <si>
    <t>Единый налог на вмененный доход для отд.вид.деят.</t>
  </si>
  <si>
    <t>Единый  с/х налог</t>
  </si>
  <si>
    <t>Налог, взимаемый в связи с применением патентной системы налогообложения</t>
  </si>
  <si>
    <t>Государственная пошлина</t>
  </si>
  <si>
    <t>Задолженность и перерасчеты по отменным налогам и сборам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</si>
  <si>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</si>
  <si>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 </t>
  </si>
  <si>
    <t>Арендная плата за земельные участки, государственная собственность на которые не разграничена (СП)</t>
  </si>
  <si>
    <t>по Сиб-Колосу поступит меньше чем заплан.</t>
  </si>
  <si>
    <t>Арендная плата за земельные участки, государственная собственность на которые не разграничена (ГП)</t>
  </si>
  <si>
    <t>Арендная плата за земли, находящиеся в собственности МР</t>
  </si>
  <si>
    <t>Доходы от сдачи в аренду имущества</t>
  </si>
  <si>
    <t>Плата за негативное воздействие на окружающую среду</t>
  </si>
  <si>
    <t>сверхлимит</t>
  </si>
  <si>
    <t>ДОХОДЫ ОТ ОКАЗАНИЯ ПЛАТНЫХ УСЛУГ (РАБОТ) И КОМПЕНСАЦИИ ЗАТРАТ ГОСУДАРСТВА</t>
  </si>
  <si>
    <t xml:space="preserve">Прочие доходы от оказания платных услуг (работ) </t>
  </si>
  <si>
    <t xml:space="preserve">Доходы, поступающие в порядке возмещения расходов, понесенных в связи с эксплуатацией  имущества </t>
  </si>
  <si>
    <t>Прочие доходы от компенсации затрат бюджетов</t>
  </si>
  <si>
    <t>ДОХОДЫ ОТ ПРОДАЖИ МАТЕРИАЛЬНЫХ И НЕМАТЕРИАЛЬНЫХ АКТИВОВ</t>
  </si>
  <si>
    <t>Доходы от реализации иного имущества</t>
  </si>
  <si>
    <t>Доходы от продажи земельных участков (СП)</t>
  </si>
  <si>
    <t>Доходы от продажи земельных участков (ГП)</t>
  </si>
  <si>
    <t>Штрафные санкции</t>
  </si>
  <si>
    <t>Невыясненные поступления</t>
  </si>
  <si>
    <t>Итого налоговых и неналоговых доходов</t>
  </si>
  <si>
    <t>Дотация</t>
  </si>
  <si>
    <t>Субсидии</t>
  </si>
  <si>
    <t>Субвенции</t>
  </si>
  <si>
    <t>68850 руб. воин.уч.</t>
  </si>
  <si>
    <t>Иные межбюджетные трансферты</t>
  </si>
  <si>
    <t>424186 руб. рез.ф.</t>
  </si>
  <si>
    <t>Прочие безвозмездные поступления</t>
  </si>
  <si>
    <t>Доходы от возврата бюджетами и организациями остатков целевых средств прошлых лет</t>
  </si>
  <si>
    <t>Возврат остатков субсидий, субвенций и ИМТ, прошлых лет</t>
  </si>
  <si>
    <t>ВСЕГО 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</si>
</sst>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_р_."/>
    <numFmt numFmtId="165" formatCode="0.0"/>
    <numFmt numFmtId="166" formatCode="#,##0.0"/>
    <numFmt numFmtId="167" formatCode="#,##0.00000"/>
    <numFmt numFmtId="168" formatCode="0.000"/>
    <numFmt numFmtId="169" formatCode="#,##0.0000"/>
    <numFmt numFmtId="170" formatCode="#,##0.000"/>
  </numFmts>
  <fonts count="6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/>
    </xf>
    <xf numFmtId="166" fontId="0" fillId="0" borderId="0" xfId="0" applyNumberFormat="1"/>
    <xf numFmtId="0" fontId="4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6" fontId="5" fillId="0" borderId="0" xfId="0" applyNumberFormat="1" applyFont="1"/>
    <xf numFmtId="164" fontId="1" fillId="4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165" fontId="4" fillId="2" borderId="2" xfId="0" applyNumberFormat="1" applyFont="1" applyFill="1" applyBorder="1" applyAlignment="1">
      <alignment horizontal="right" vertical="center"/>
    </xf>
    <xf numFmtId="166" fontId="5" fillId="0" borderId="0" xfId="0" applyNumberFormat="1" applyFont="1" applyAlignment="1">
      <alignment wrapText="1"/>
    </xf>
    <xf numFmtId="165" fontId="4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/>
    </xf>
    <xf numFmtId="167" fontId="2" fillId="2" borderId="1" xfId="0" applyNumberFormat="1" applyFont="1" applyFill="1" applyBorder="1" applyAlignment="1">
      <alignment vertical="center"/>
    </xf>
    <xf numFmtId="168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169" fontId="2" fillId="2" borderId="1" xfId="0" applyNumberFormat="1" applyFont="1" applyFill="1" applyBorder="1" applyAlignment="1">
      <alignment vertical="center"/>
    </xf>
    <xf numFmtId="169" fontId="2" fillId="2" borderId="1" xfId="0" applyNumberFormat="1" applyFont="1" applyFill="1" applyBorder="1" applyAlignment="1">
      <alignment horizontal="right" vertical="center"/>
    </xf>
    <xf numFmtId="168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wrapText="1"/>
    </xf>
    <xf numFmtId="170" fontId="2" fillId="2" borderId="1" xfId="0" applyNumberFormat="1" applyFont="1" applyFill="1" applyBorder="1" applyAlignment="1">
      <alignment vertical="center"/>
    </xf>
    <xf numFmtId="170" fontId="2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left" vertical="center" wrapText="1"/>
    </xf>
    <xf numFmtId="167" fontId="1" fillId="5" borderId="1" xfId="0" applyNumberFormat="1" applyFont="1" applyFill="1" applyBorder="1" applyAlignment="1">
      <alignment horizontal="right" vertical="center"/>
    </xf>
    <xf numFmtId="165" fontId="1" fillId="5" borderId="1" xfId="0" applyNumberFormat="1" applyFont="1" applyFill="1" applyBorder="1" applyAlignment="1">
      <alignment vertical="center"/>
    </xf>
    <xf numFmtId="165" fontId="0" fillId="0" borderId="0" xfId="0" applyNumberFormat="1"/>
    <xf numFmtId="165" fontId="0" fillId="0" borderId="0" xfId="0" applyNumberFormat="1" applyBorder="1"/>
    <xf numFmtId="165" fontId="1" fillId="6" borderId="0" xfId="0" applyNumberFormat="1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view="pageBreakPreview" zoomScaleNormal="100" workbookViewId="0">
      <pane ySplit="4" topLeftCell="A5" activePane="bottomLeft" state="frozen"/>
      <selection pane="bottomLeft" activeCell="C36" sqref="C36:C40"/>
    </sheetView>
  </sheetViews>
  <sheetFormatPr defaultRowHeight="13.2" x14ac:dyDescent="0.25"/>
  <cols>
    <col min="1" max="1" width="44.33203125" customWidth="1"/>
    <col min="2" max="2" width="18.33203125" customWidth="1"/>
    <col min="3" max="3" width="17.6640625" customWidth="1"/>
    <col min="4" max="4" width="11.33203125" customWidth="1"/>
    <col min="5" max="5" width="17" customWidth="1"/>
  </cols>
  <sheetData>
    <row r="1" spans="1:5" ht="39" customHeight="1" x14ac:dyDescent="0.25">
      <c r="A1" s="49" t="s">
        <v>0</v>
      </c>
      <c r="B1" s="49"/>
      <c r="C1" s="49"/>
      <c r="D1" s="49"/>
    </row>
    <row r="2" spans="1:5" ht="15" customHeight="1" x14ac:dyDescent="0.3">
      <c r="A2" s="50" t="s">
        <v>1</v>
      </c>
      <c r="B2" s="50"/>
      <c r="C2" s="50"/>
      <c r="D2" s="50"/>
    </row>
    <row r="3" spans="1:5" ht="15.6" x14ac:dyDescent="0.3">
      <c r="A3" s="1"/>
      <c r="B3" s="2"/>
      <c r="C3" s="3"/>
      <c r="D3" s="4" t="s">
        <v>2</v>
      </c>
    </row>
    <row r="4" spans="1:5" ht="50.25" customHeight="1" x14ac:dyDescent="0.25">
      <c r="A4" s="5" t="s">
        <v>3</v>
      </c>
      <c r="B4" s="6" t="s">
        <v>4</v>
      </c>
      <c r="C4" s="7" t="s">
        <v>5</v>
      </c>
      <c r="D4" s="5" t="s">
        <v>6</v>
      </c>
    </row>
    <row r="5" spans="1:5" ht="15.6" x14ac:dyDescent="0.25">
      <c r="A5" s="8" t="s">
        <v>7</v>
      </c>
      <c r="B5" s="9">
        <f>B6+B8+B13+B7</f>
        <v>190972.40000000002</v>
      </c>
      <c r="C5" s="9">
        <f>C6+C8+C13+C7</f>
        <v>190438.50000000003</v>
      </c>
      <c r="D5" s="9">
        <f>D6+D8+D13+D7</f>
        <v>-533.89999999999782</v>
      </c>
    </row>
    <row r="6" spans="1:5" ht="15.6" x14ac:dyDescent="0.25">
      <c r="A6" s="10" t="s">
        <v>8</v>
      </c>
      <c r="B6" s="11">
        <v>167246.1</v>
      </c>
      <c r="C6" s="11">
        <v>167246.1</v>
      </c>
      <c r="D6" s="12">
        <f>SUM(C6-B6)</f>
        <v>0</v>
      </c>
      <c r="E6" s="13"/>
    </row>
    <row r="7" spans="1:5" ht="15.6" x14ac:dyDescent="0.25">
      <c r="A7" s="10" t="s">
        <v>9</v>
      </c>
      <c r="B7" s="11">
        <v>2171.1999999999998</v>
      </c>
      <c r="C7" s="11">
        <v>2171.1999999999998</v>
      </c>
      <c r="D7" s="12">
        <f>SUM(C7-B7)</f>
        <v>0</v>
      </c>
      <c r="E7" s="13"/>
    </row>
    <row r="8" spans="1:5" ht="15.6" x14ac:dyDescent="0.25">
      <c r="A8" s="10" t="s">
        <v>10</v>
      </c>
      <c r="B8" s="11">
        <f>B10+B11+B12</f>
        <v>17050.099999999999</v>
      </c>
      <c r="C8" s="11">
        <f>C10+C11+C12</f>
        <v>16516.2</v>
      </c>
      <c r="D8" s="12">
        <f>SUM(C8-B8)</f>
        <v>-533.89999999999782</v>
      </c>
    </row>
    <row r="9" spans="1:5" ht="15.6" x14ac:dyDescent="0.25">
      <c r="A9" s="14" t="s">
        <v>11</v>
      </c>
      <c r="B9" s="15"/>
      <c r="C9" s="15"/>
      <c r="D9" s="12"/>
    </row>
    <row r="10" spans="1:5" ht="31.2" x14ac:dyDescent="0.25">
      <c r="A10" s="14" t="s">
        <v>12</v>
      </c>
      <c r="B10" s="16">
        <v>15453.6</v>
      </c>
      <c r="C10" s="16">
        <v>14705.7</v>
      </c>
      <c r="D10" s="12">
        <f>SUM(C10-B10)</f>
        <v>-747.89999999999964</v>
      </c>
      <c r="E10" s="13"/>
    </row>
    <row r="11" spans="1:5" ht="15.6" x14ac:dyDescent="0.25">
      <c r="A11" s="14" t="s">
        <v>13</v>
      </c>
      <c r="B11" s="16">
        <v>1241</v>
      </c>
      <c r="C11" s="16">
        <v>1455</v>
      </c>
      <c r="D11" s="12">
        <f>SUM(C11-B11)</f>
        <v>214</v>
      </c>
      <c r="E11" s="17"/>
    </row>
    <row r="12" spans="1:5" ht="31.2" x14ac:dyDescent="0.25">
      <c r="A12" s="14" t="s">
        <v>14</v>
      </c>
      <c r="B12" s="16">
        <v>355.5</v>
      </c>
      <c r="C12" s="16">
        <v>355.5</v>
      </c>
      <c r="D12" s="12">
        <f>SUM(C12-B12)</f>
        <v>0</v>
      </c>
      <c r="E12" s="13"/>
    </row>
    <row r="13" spans="1:5" ht="15.6" x14ac:dyDescent="0.25">
      <c r="A13" s="10" t="s">
        <v>15</v>
      </c>
      <c r="B13" s="11">
        <v>4505</v>
      </c>
      <c r="C13" s="11">
        <v>4505</v>
      </c>
      <c r="D13" s="12">
        <f>SUM(C13-B13)</f>
        <v>0</v>
      </c>
      <c r="E13" s="13"/>
    </row>
    <row r="14" spans="1:5" ht="31.2" x14ac:dyDescent="0.25">
      <c r="A14" s="10" t="s">
        <v>16</v>
      </c>
      <c r="B14" s="11"/>
      <c r="C14" s="11"/>
      <c r="D14" s="12"/>
      <c r="E14" s="13"/>
    </row>
    <row r="15" spans="1:5" ht="16.5" customHeight="1" x14ac:dyDescent="0.25">
      <c r="A15" s="8" t="s">
        <v>17</v>
      </c>
      <c r="B15" s="18">
        <f>SUM(B16+B22+B23+B28+B33+B34)</f>
        <v>46784.100000000006</v>
      </c>
      <c r="C15" s="18">
        <f>SUM(C16+C22+C23+C28+C33+C34)</f>
        <v>47318</v>
      </c>
      <c r="D15" s="18">
        <f>SUM(D16+D22+D23+D28+D33+D34)</f>
        <v>533.90000000000009</v>
      </c>
    </row>
    <row r="16" spans="1:5" ht="65.25" customHeight="1" x14ac:dyDescent="0.25">
      <c r="A16" s="19" t="s">
        <v>18</v>
      </c>
      <c r="B16" s="11">
        <f>B18+B21+B19+B20</f>
        <v>7911</v>
      </c>
      <c r="C16" s="11">
        <f>C18+C21+C19+C20</f>
        <v>7300.1</v>
      </c>
      <c r="D16" s="12">
        <f>SUM(C16-B16)</f>
        <v>-610.89999999999964</v>
      </c>
    </row>
    <row r="17" spans="1:5" ht="15.75" customHeight="1" x14ac:dyDescent="0.25">
      <c r="A17" s="14" t="s">
        <v>11</v>
      </c>
      <c r="B17" s="20"/>
      <c r="C17" s="20"/>
      <c r="D17" s="12"/>
    </row>
    <row r="18" spans="1:5" ht="48.75" customHeight="1" x14ac:dyDescent="0.25">
      <c r="A18" s="21" t="s">
        <v>19</v>
      </c>
      <c r="B18" s="22">
        <v>4606.6000000000004</v>
      </c>
      <c r="C18" s="22">
        <v>3995.7</v>
      </c>
      <c r="D18" s="12">
        <f>SUM(C18-B18)</f>
        <v>-610.90000000000055</v>
      </c>
      <c r="E18" s="23" t="s">
        <v>20</v>
      </c>
    </row>
    <row r="19" spans="1:5" ht="48.75" customHeight="1" x14ac:dyDescent="0.25">
      <c r="A19" s="21" t="s">
        <v>21</v>
      </c>
      <c r="B19" s="22">
        <v>3304.4</v>
      </c>
      <c r="C19" s="22">
        <v>3304.4</v>
      </c>
      <c r="D19" s="12">
        <f>SUM(C19-B19)</f>
        <v>0</v>
      </c>
      <c r="E19" s="23"/>
    </row>
    <row r="20" spans="1:5" ht="31.5" customHeight="1" x14ac:dyDescent="0.25">
      <c r="A20" s="21" t="s">
        <v>22</v>
      </c>
      <c r="B20" s="16"/>
      <c r="C20" s="16"/>
      <c r="D20" s="24"/>
      <c r="E20" s="13"/>
    </row>
    <row r="21" spans="1:5" ht="22.5" customHeight="1" x14ac:dyDescent="0.25">
      <c r="A21" s="21" t="s">
        <v>23</v>
      </c>
      <c r="B21" s="16"/>
      <c r="C21" s="16"/>
      <c r="D21" s="24"/>
      <c r="E21" s="13"/>
    </row>
    <row r="22" spans="1:5" ht="33.75" customHeight="1" x14ac:dyDescent="0.25">
      <c r="A22" s="10" t="s">
        <v>24</v>
      </c>
      <c r="B22" s="11">
        <v>2180</v>
      </c>
      <c r="C22" s="11">
        <v>2540</v>
      </c>
      <c r="D22" s="12">
        <f>SUM(C22-B22)</f>
        <v>360</v>
      </c>
      <c r="E22" s="17" t="s">
        <v>25</v>
      </c>
    </row>
    <row r="23" spans="1:5" ht="50.25" customHeight="1" x14ac:dyDescent="0.25">
      <c r="A23" s="10" t="s">
        <v>26</v>
      </c>
      <c r="B23" s="11">
        <f>SUM(B25+B26+B27)</f>
        <v>31913.3</v>
      </c>
      <c r="C23" s="11">
        <f>SUM(C25+C26+C27)</f>
        <v>31913.3</v>
      </c>
      <c r="D23" s="12">
        <f>SUM(C23-B23)</f>
        <v>0</v>
      </c>
    </row>
    <row r="24" spans="1:5" ht="17.25" customHeight="1" x14ac:dyDescent="0.25">
      <c r="A24" s="14" t="s">
        <v>11</v>
      </c>
      <c r="B24" s="25"/>
      <c r="C24" s="25"/>
      <c r="D24" s="12"/>
    </row>
    <row r="25" spans="1:5" ht="33.75" customHeight="1" x14ac:dyDescent="0.25">
      <c r="A25" s="14" t="s">
        <v>27</v>
      </c>
      <c r="B25" s="16">
        <v>3056.3</v>
      </c>
      <c r="C25" s="16">
        <v>3056.3</v>
      </c>
      <c r="D25" s="12">
        <f>SUM(C25-B25)</f>
        <v>0</v>
      </c>
      <c r="E25" s="13"/>
    </row>
    <row r="26" spans="1:5" ht="48.75" customHeight="1" x14ac:dyDescent="0.25">
      <c r="A26" s="14" t="s">
        <v>28</v>
      </c>
      <c r="B26" s="16"/>
      <c r="C26" s="16"/>
      <c r="D26" s="12">
        <f>SUM(C26-B26)</f>
        <v>0</v>
      </c>
      <c r="E26" s="13"/>
    </row>
    <row r="27" spans="1:5" ht="32.25" customHeight="1" x14ac:dyDescent="0.25">
      <c r="A27" s="14" t="s">
        <v>29</v>
      </c>
      <c r="B27" s="16">
        <v>28857</v>
      </c>
      <c r="C27" s="16">
        <v>28857</v>
      </c>
      <c r="D27" s="12">
        <f>SUM(C27-B27)</f>
        <v>0</v>
      </c>
      <c r="E27" s="17"/>
    </row>
    <row r="28" spans="1:5" ht="31.5" customHeight="1" x14ac:dyDescent="0.25">
      <c r="A28" s="10" t="s">
        <v>30</v>
      </c>
      <c r="B28" s="11">
        <f>SUM(B31+B30)+B32</f>
        <v>2063.9</v>
      </c>
      <c r="C28" s="11">
        <f>SUM(C31+C30)+C32</f>
        <v>2848.7</v>
      </c>
      <c r="D28" s="12">
        <f>SUM(C28-B28)</f>
        <v>784.79999999999973</v>
      </c>
    </row>
    <row r="29" spans="1:5" ht="15" customHeight="1" x14ac:dyDescent="0.25">
      <c r="A29" s="14" t="s">
        <v>11</v>
      </c>
      <c r="B29" s="25"/>
      <c r="C29" s="25"/>
      <c r="D29" s="12"/>
    </row>
    <row r="30" spans="1:5" ht="15" customHeight="1" x14ac:dyDescent="0.25">
      <c r="A30" s="14" t="s">
        <v>31</v>
      </c>
      <c r="B30" s="16"/>
      <c r="C30" s="16">
        <v>17.399999999999999</v>
      </c>
      <c r="D30" s="12"/>
      <c r="E30" s="13"/>
    </row>
    <row r="31" spans="1:5" ht="30" customHeight="1" x14ac:dyDescent="0.25">
      <c r="A31" s="26" t="s">
        <v>32</v>
      </c>
      <c r="B31" s="27">
        <v>1593.9</v>
      </c>
      <c r="C31" s="27">
        <v>1690</v>
      </c>
      <c r="D31" s="12">
        <f>SUM(C31-B31)</f>
        <v>96.099999999999909</v>
      </c>
      <c r="E31" s="13"/>
    </row>
    <row r="32" spans="1:5" ht="32.25" customHeight="1" x14ac:dyDescent="0.25">
      <c r="A32" s="26" t="s">
        <v>33</v>
      </c>
      <c r="B32" s="27">
        <v>470</v>
      </c>
      <c r="C32" s="27">
        <v>1141.3</v>
      </c>
      <c r="D32" s="12">
        <f>SUM(C32-B32)</f>
        <v>671.3</v>
      </c>
      <c r="E32" s="23"/>
    </row>
    <row r="33" spans="1:5" ht="15.6" x14ac:dyDescent="0.25">
      <c r="A33" s="10" t="s">
        <v>34</v>
      </c>
      <c r="B33" s="11">
        <v>2715.9</v>
      </c>
      <c r="C33" s="11">
        <v>2715.9</v>
      </c>
      <c r="D33" s="12">
        <f>SUM(C33-B33)</f>
        <v>0</v>
      </c>
      <c r="E33" s="13"/>
    </row>
    <row r="34" spans="1:5" ht="15.6" x14ac:dyDescent="0.25">
      <c r="A34" s="10" t="s">
        <v>35</v>
      </c>
      <c r="B34" s="11"/>
      <c r="C34" s="11"/>
      <c r="D34" s="12"/>
      <c r="E34" s="13"/>
    </row>
    <row r="35" spans="1:5" ht="19.5" customHeight="1" x14ac:dyDescent="0.25">
      <c r="A35" s="8" t="s">
        <v>36</v>
      </c>
      <c r="B35" s="18">
        <f>B15+B5</f>
        <v>237756.50000000003</v>
      </c>
      <c r="C35" s="18">
        <f>C15+C5</f>
        <v>237756.50000000003</v>
      </c>
      <c r="D35" s="18">
        <f>D15+D5</f>
        <v>2.2737367544323206E-12</v>
      </c>
    </row>
    <row r="36" spans="1:5" ht="15.6" x14ac:dyDescent="0.25">
      <c r="A36" s="19" t="s">
        <v>37</v>
      </c>
      <c r="B36" s="28">
        <v>180747.9</v>
      </c>
      <c r="C36" s="11">
        <v>180747.9</v>
      </c>
      <c r="D36" s="12">
        <f>SUM(C36-B36)</f>
        <v>0</v>
      </c>
    </row>
    <row r="37" spans="1:5" ht="15.6" x14ac:dyDescent="0.25">
      <c r="A37" s="19" t="s">
        <v>38</v>
      </c>
      <c r="B37" s="29">
        <v>649592.38355999999</v>
      </c>
      <c r="C37" s="29">
        <v>683049.68102000002</v>
      </c>
      <c r="D37" s="30">
        <f t="shared" ref="D37:D39" si="0">SUM(C37-B37)</f>
        <v>33457.297460000031</v>
      </c>
    </row>
    <row r="38" spans="1:5" ht="15.6" x14ac:dyDescent="0.25">
      <c r="A38" s="31" t="s">
        <v>39</v>
      </c>
      <c r="B38" s="32">
        <v>939923.4</v>
      </c>
      <c r="C38" s="33">
        <v>942914.15</v>
      </c>
      <c r="D38" s="34">
        <f t="shared" si="0"/>
        <v>2990.75</v>
      </c>
      <c r="E38" t="s">
        <v>40</v>
      </c>
    </row>
    <row r="39" spans="1:5" ht="15.6" x14ac:dyDescent="0.25">
      <c r="A39" s="19" t="s">
        <v>41</v>
      </c>
      <c r="B39" s="35">
        <v>10557</v>
      </c>
      <c r="C39" s="36">
        <v>11297.396000000001</v>
      </c>
      <c r="D39" s="12">
        <f t="shared" si="0"/>
        <v>740.39600000000064</v>
      </c>
      <c r="E39" t="s">
        <v>42</v>
      </c>
    </row>
    <row r="40" spans="1:5" ht="26.25" customHeight="1" x14ac:dyDescent="0.3">
      <c r="A40" s="37" t="s">
        <v>43</v>
      </c>
      <c r="B40" s="38">
        <v>35243.288999999997</v>
      </c>
      <c r="C40" s="39">
        <v>35243.288999999997</v>
      </c>
      <c r="D40" s="12">
        <f>SUM(C40-B40)</f>
        <v>0</v>
      </c>
      <c r="E40" s="40"/>
    </row>
    <row r="41" spans="1:5" ht="46.8" x14ac:dyDescent="0.3">
      <c r="A41" s="41" t="s">
        <v>44</v>
      </c>
      <c r="B41" s="11"/>
      <c r="C41" s="11"/>
      <c r="D41" s="12"/>
    </row>
    <row r="42" spans="1:5" ht="31.5" customHeight="1" x14ac:dyDescent="0.3">
      <c r="A42" s="41" t="s">
        <v>45</v>
      </c>
      <c r="B42" s="11"/>
      <c r="C42" s="11"/>
      <c r="D42" s="12"/>
    </row>
    <row r="43" spans="1:5" ht="15.6" x14ac:dyDescent="0.25">
      <c r="A43" s="42" t="s">
        <v>46</v>
      </c>
      <c r="B43" s="43">
        <f>SUM(B35:B42)</f>
        <v>2053820.4725599999</v>
      </c>
      <c r="C43" s="43">
        <f>SUM(C35:C42)</f>
        <v>2091008.9160199999</v>
      </c>
      <c r="D43" s="44">
        <f>SUM(C43-B43)</f>
        <v>37188.44345999998</v>
      </c>
    </row>
    <row r="44" spans="1:5" ht="17.25" customHeight="1" x14ac:dyDescent="0.25">
      <c r="B44" s="45"/>
      <c r="C44" s="46"/>
      <c r="D44" s="47"/>
    </row>
    <row r="45" spans="1:5" x14ac:dyDescent="0.25">
      <c r="B45" s="48"/>
    </row>
  </sheetData>
  <mergeCells count="2">
    <mergeCell ref="A1:D1"/>
    <mergeCell ref="A2:D2"/>
  </mergeCells>
  <printOptions horizontalCentered="1"/>
  <pageMargins left="0.78740157480314965" right="0.39370078740157483" top="0.23622047244094488" bottom="0.19685039370078741" header="0" footer="0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правки сентябрь</vt:lpstr>
      <vt:lpstr>'правки сентябрь'!Заголовки_для_печати</vt:lpstr>
      <vt:lpstr>'правки сентябрь'!Область_печати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Kuyan_IA</dc:creator>
  <cp:lastModifiedBy>Timofeeva_IB</cp:lastModifiedBy>
  <dcterms:created xsi:type="dcterms:W3CDTF">2018-09-26T02:10:53Z</dcterms:created>
  <dcterms:modified xsi:type="dcterms:W3CDTF">2018-09-26T02:15:59Z</dcterms:modified>
</cp:coreProperties>
</file>