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  Тимофеева\Бюджет 2018\Поправки бюджета\Поправки февраль\Проект решения сессии\"/>
    </mc:Choice>
  </mc:AlternateContent>
  <bookViews>
    <workbookView xWindow="0" yWindow="0" windowWidth="20160" windowHeight="8136"/>
  </bookViews>
  <sheets>
    <sheet name="таб.1.6" sheetId="1" r:id="rId1"/>
    <sheet name="Таб.1.9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2" l="1"/>
  <c r="D36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C36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</calcChain>
</file>

<file path=xl/comments1.xml><?xml version="1.0" encoding="utf-8"?>
<comments xmlns="http://schemas.openxmlformats.org/spreadsheetml/2006/main">
  <authors>
    <author>Timofeeva_IB</author>
  </authors>
  <commentList>
    <comment ref="B33" authorId="0" shapeId="0">
      <text>
        <r>
          <rPr>
            <b/>
            <sz val="8"/>
            <color indexed="81"/>
            <rFont val="Tahoma"/>
            <charset val="1"/>
          </rPr>
          <t>Timofeeva_IB:</t>
        </r>
        <r>
          <rPr>
            <sz val="8"/>
            <color indexed="81"/>
            <rFont val="Tahoma"/>
            <charset val="1"/>
          </rPr>
          <t xml:space="preserve">
350,0 жлье медикам</t>
        </r>
      </text>
    </comment>
  </commentList>
</comments>
</file>

<file path=xl/sharedStrings.xml><?xml version="1.0" encoding="utf-8"?>
<sst xmlns="http://schemas.openxmlformats.org/spreadsheetml/2006/main" count="69" uniqueCount="39">
  <si>
    <t>к решению   17-ой сессии третьего созыва</t>
  </si>
  <si>
    <t>Совета депутатов Тогучинского района  Новосибирской области  №</t>
  </si>
  <si>
    <t xml:space="preserve">" О внесении изменений в решение шестнадцатой  сессии Совета депутатов Тогучинского района Новосибирской области третьего созыва от 22.12.2017 №128 «О бюджете Тогучинского района Новосибирской области на 2018 год и плановый период 2019 и 2020 годов" </t>
  </si>
  <si>
    <t>Приложение  №12</t>
  </si>
  <si>
    <t>таблица 1.6</t>
  </si>
  <si>
    <t xml:space="preserve">Распределение иных межбюджетных трансфертов  на реализацию мероприятий по обеспечению сбалансированности местных бюджетов в рамках государственной программы Новосибирской области «Управление государственными финансами в Новосибирской области на 2014 – 2019 годы» на 2018 год </t>
  </si>
  <si>
    <t>Наименование муниципальных образований</t>
  </si>
  <si>
    <t xml:space="preserve"> Итого 2018 год</t>
  </si>
  <si>
    <t>р.п. Горный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</si>
  <si>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</si>
  <si>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</si>
  <si>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</si>
  <si>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</si>
  <si>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</si>
  <si>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</si>
  <si>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</si>
  <si>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</si>
  <si>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</si>
  <si>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</si>
  <si>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</si>
  <si>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</si>
  <si>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</si>
  <si>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</si>
  <si>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</si>
  <si>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</si>
  <si>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</si>
  <si>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</si>
  <si>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</si>
  <si>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</si>
  <si>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Итого</t>
  </si>
  <si>
    <t>Сбалансированность</t>
  </si>
  <si>
    <t>Реализация указов</t>
  </si>
  <si>
    <t>в том числе</t>
  </si>
  <si>
    <t>г.Тогучин</t>
  </si>
  <si>
    <t>(тыс.рублей)</t>
  </si>
  <si>
    <t>таблица 1.9</t>
  </si>
  <si>
    <t>2018 год</t>
  </si>
  <si>
    <t>"Распределение иных межбюджетных трансфертов на софинансирование   расходных   обязательств, возникших   при выполнении полномочий органов   местного   самоуправления   поселений по вопросам местного значения" на 2018 год</t>
  </si>
  <si>
    <t>от 27 февраля 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</si>
</sst>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4" fillId="0" borderId="0" xfId="0" applyFont="1"/>
    <xf numFmtId="0" fontId="7" fillId="0" borderId="4" xfId="0" applyFont="1" applyBorder="1"/>
    <xf numFmtId="0" fontId="7" fillId="0" borderId="4" xfId="0" applyFont="1" applyFill="1" applyBorder="1"/>
    <xf numFmtId="0" fontId="11" fillId="0" borderId="2" xfId="0" applyFont="1" applyBorder="1"/>
    <xf numFmtId="0" fontId="5" fillId="0" borderId="2" xfId="0" applyFont="1" applyBorder="1"/>
    <xf numFmtId="0" fontId="7" fillId="0" borderId="4" xfId="0" applyFont="1" applyBorder="1" applyAlignment="1">
      <alignment wrapText="1"/>
    </xf>
    <xf numFmtId="0" fontId="9" fillId="2" borderId="0" xfId="0" applyFont="1" applyFill="1"/>
    <xf numFmtId="0" fontId="7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wrapText="1"/>
    </xf>
    <xf numFmtId="164" fontId="6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/>
    <xf numFmtId="164" fontId="7" fillId="2" borderId="2" xfId="0" applyNumberFormat="1" applyFont="1" applyFill="1" applyBorder="1" applyAlignment="1">
      <alignment horizontal="center"/>
    </xf>
    <xf numFmtId="164" fontId="6" fillId="0" borderId="2" xfId="0" applyNumberFormat="1" applyFont="1" applyBorder="1"/>
    <xf numFmtId="164" fontId="11" fillId="2" borderId="2" xfId="0" applyNumberFormat="1" applyFont="1" applyFill="1" applyBorder="1"/>
    <xf numFmtId="164" fontId="7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workbookViewId="0">
      <selection activeCell="D13" sqref="D13"/>
    </sheetView>
  </sheetViews>
  <sheetFormatPr defaultRowHeight="14.4" x14ac:dyDescent="0.3"/>
  <cols>
    <col min="1" max="1" width="31.33203125" customWidth="1"/>
    <col min="2" max="2" width="15" customWidth="1"/>
    <col min="3" max="3" width="19" customWidth="1"/>
    <col min="4" max="4" width="22.33203125" customWidth="1"/>
  </cols>
  <sheetData>
    <row r="1" spans="1:4" ht="15.6" x14ac:dyDescent="0.3">
      <c r="A1" s="20" t="s">
        <v>3</v>
      </c>
      <c r="B1" s="20"/>
      <c r="C1" s="20"/>
      <c r="D1" s="20"/>
    </row>
    <row r="2" spans="1:4" x14ac:dyDescent="0.3">
      <c r="A2" s="1"/>
      <c r="B2" s="1"/>
      <c r="C2" s="1"/>
      <c r="D2" s="1"/>
    </row>
    <row r="3" spans="1:4" x14ac:dyDescent="0.3">
      <c r="A3" s="19" t="s">
        <v>0</v>
      </c>
      <c r="B3" s="19"/>
      <c r="C3" s="19"/>
      <c r="D3" s="19"/>
    </row>
    <row r="4" spans="1:4" x14ac:dyDescent="0.3">
      <c r="A4" s="19" t="s">
        <v>1</v>
      </c>
      <c r="B4" s="19"/>
      <c r="C4" s="19"/>
      <c r="D4" s="19"/>
    </row>
    <row r="5" spans="1:4" x14ac:dyDescent="0.3">
      <c r="A5" s="19" t="s">
        <v>38</v>
      </c>
      <c r="B5" s="19"/>
      <c r="C5" s="19"/>
      <c r="D5" s="19"/>
    </row>
    <row r="6" spans="1:4" ht="43.2" customHeight="1" x14ac:dyDescent="0.3">
      <c r="A6" s="27" t="s">
        <v>2</v>
      </c>
      <c r="B6" s="27"/>
      <c r="C6" s="27"/>
      <c r="D6" s="27"/>
    </row>
    <row r="7" spans="1:4" ht="15.6" x14ac:dyDescent="0.3">
      <c r="A7" s="21" t="s">
        <v>4</v>
      </c>
      <c r="B7" s="21"/>
      <c r="C7" s="21"/>
      <c r="D7" s="21"/>
    </row>
    <row r="9" spans="1:4" ht="89.4" customHeight="1" x14ac:dyDescent="0.3">
      <c r="A9" s="22" t="s">
        <v>5</v>
      </c>
      <c r="B9" s="22"/>
      <c r="C9" s="22"/>
      <c r="D9" s="22"/>
    </row>
    <row r="11" spans="1:4" x14ac:dyDescent="0.3">
      <c r="D11" s="9" t="s">
        <v>34</v>
      </c>
    </row>
    <row r="12" spans="1:4" ht="15.6" x14ac:dyDescent="0.3">
      <c r="A12" s="23" t="s">
        <v>6</v>
      </c>
      <c r="B12" s="25" t="s">
        <v>7</v>
      </c>
      <c r="C12" s="26" t="s">
        <v>32</v>
      </c>
      <c r="D12" s="26"/>
    </row>
    <row r="13" spans="1:4" ht="35.4" customHeight="1" x14ac:dyDescent="0.3">
      <c r="A13" s="24"/>
      <c r="B13" s="25"/>
      <c r="C13" s="5" t="s">
        <v>31</v>
      </c>
      <c r="D13" s="10" t="s">
        <v>30</v>
      </c>
    </row>
    <row r="14" spans="1:4" ht="18" x14ac:dyDescent="0.3">
      <c r="A14" s="8" t="s">
        <v>33</v>
      </c>
      <c r="B14" s="16">
        <f>C14+D14</f>
        <v>212.3</v>
      </c>
      <c r="C14" s="11">
        <v>212.3</v>
      </c>
      <c r="D14" s="12"/>
    </row>
    <row r="15" spans="1:4" ht="18" x14ac:dyDescent="0.35">
      <c r="A15" s="2" t="s">
        <v>8</v>
      </c>
      <c r="B15" s="16">
        <f t="shared" ref="B15:B35" si="0">C15+D15</f>
        <v>4202.5</v>
      </c>
      <c r="C15" s="13">
        <v>202.5</v>
      </c>
      <c r="D15" s="14">
        <f>4000-0</f>
        <v>4000</v>
      </c>
    </row>
    <row r="16" spans="1:4" ht="18" x14ac:dyDescent="0.35">
      <c r="A16" s="2" t="s">
        <v>9</v>
      </c>
      <c r="B16" s="16">
        <f t="shared" si="0"/>
        <v>1682.9</v>
      </c>
      <c r="C16" s="13">
        <v>35.4</v>
      </c>
      <c r="D16" s="14">
        <f>1995.3-347.8</f>
        <v>1647.5</v>
      </c>
    </row>
    <row r="17" spans="1:4" ht="18" x14ac:dyDescent="0.35">
      <c r="A17" s="2" t="s">
        <v>10</v>
      </c>
      <c r="B17" s="16">
        <f t="shared" si="0"/>
        <v>4162.3</v>
      </c>
      <c r="C17" s="13">
        <v>51.1</v>
      </c>
      <c r="D17" s="14">
        <f>4482.5-371.3</f>
        <v>4111.2</v>
      </c>
    </row>
    <row r="18" spans="1:4" ht="18" x14ac:dyDescent="0.35">
      <c r="A18" s="2" t="s">
        <v>11</v>
      </c>
      <c r="B18" s="16">
        <f t="shared" si="0"/>
        <v>1020</v>
      </c>
      <c r="C18" s="13">
        <v>43.2</v>
      </c>
      <c r="D18" s="14">
        <f>1724.8-748</f>
        <v>976.8</v>
      </c>
    </row>
    <row r="19" spans="1:4" ht="18" x14ac:dyDescent="0.35">
      <c r="A19" s="2" t="s">
        <v>12</v>
      </c>
      <c r="B19" s="16">
        <f t="shared" si="0"/>
        <v>3779.4</v>
      </c>
      <c r="C19" s="13">
        <v>43.2</v>
      </c>
      <c r="D19" s="14">
        <f>4088.3-352.1</f>
        <v>3736.2000000000003</v>
      </c>
    </row>
    <row r="20" spans="1:4" ht="18" x14ac:dyDescent="0.35">
      <c r="A20" s="2" t="s">
        <v>13</v>
      </c>
      <c r="B20" s="16">
        <f t="shared" si="0"/>
        <v>4267.3</v>
      </c>
      <c r="C20" s="13">
        <v>86.5</v>
      </c>
      <c r="D20" s="14">
        <f>4216-35.2</f>
        <v>4180.8</v>
      </c>
    </row>
    <row r="21" spans="1:4" ht="18" x14ac:dyDescent="0.35">
      <c r="A21" s="2" t="s">
        <v>14</v>
      </c>
      <c r="B21" s="16">
        <f t="shared" si="0"/>
        <v>2286.1999999999998</v>
      </c>
      <c r="C21" s="13">
        <v>55</v>
      </c>
      <c r="D21" s="14">
        <f>2874.5-643.3</f>
        <v>2231.1999999999998</v>
      </c>
    </row>
    <row r="22" spans="1:4" ht="18" x14ac:dyDescent="0.35">
      <c r="A22" s="2" t="s">
        <v>15</v>
      </c>
      <c r="B22" s="16">
        <f t="shared" si="0"/>
        <v>3277.9</v>
      </c>
      <c r="C22" s="13">
        <v>55</v>
      </c>
      <c r="D22" s="14">
        <f>3599.1-376.2</f>
        <v>3222.9</v>
      </c>
    </row>
    <row r="23" spans="1:4" ht="18" x14ac:dyDescent="0.35">
      <c r="A23" s="2" t="s">
        <v>16</v>
      </c>
      <c r="B23" s="16">
        <f t="shared" si="0"/>
        <v>2773.8</v>
      </c>
      <c r="C23" s="13">
        <v>96.3</v>
      </c>
      <c r="D23" s="14">
        <f>3387.5-710</f>
        <v>2677.5</v>
      </c>
    </row>
    <row r="24" spans="1:4" ht="18" x14ac:dyDescent="0.35">
      <c r="A24" s="2" t="s">
        <v>17</v>
      </c>
      <c r="B24" s="16">
        <f t="shared" si="0"/>
        <v>3080.4</v>
      </c>
      <c r="C24" s="13">
        <v>90.4</v>
      </c>
      <c r="D24" s="14">
        <f>3908.5-918.5</f>
        <v>2990</v>
      </c>
    </row>
    <row r="25" spans="1:4" ht="36" x14ac:dyDescent="0.35">
      <c r="A25" s="6" t="s">
        <v>18</v>
      </c>
      <c r="B25" s="16">
        <f t="shared" si="0"/>
        <v>1773.1000000000001</v>
      </c>
      <c r="C25" s="13">
        <v>43.2</v>
      </c>
      <c r="D25" s="14">
        <f>2110.5-380.6</f>
        <v>1729.9</v>
      </c>
    </row>
    <row r="26" spans="1:4" ht="18" x14ac:dyDescent="0.35">
      <c r="A26" s="2" t="s">
        <v>19</v>
      </c>
      <c r="B26" s="16">
        <f t="shared" si="0"/>
        <v>2782.6</v>
      </c>
      <c r="C26" s="13">
        <v>59</v>
      </c>
      <c r="D26" s="14">
        <f>3315.5-591.9</f>
        <v>2723.6</v>
      </c>
    </row>
    <row r="27" spans="1:4" ht="18" x14ac:dyDescent="0.35">
      <c r="A27" s="2" t="s">
        <v>20</v>
      </c>
      <c r="B27" s="16">
        <f t="shared" si="0"/>
        <v>3767.2000000000003</v>
      </c>
      <c r="C27" s="13">
        <v>78.599999999999994</v>
      </c>
      <c r="D27" s="14">
        <f>4259.8-571.2</f>
        <v>3688.6000000000004</v>
      </c>
    </row>
    <row r="28" spans="1:4" ht="18" x14ac:dyDescent="0.35">
      <c r="A28" s="2" t="s">
        <v>21</v>
      </c>
      <c r="B28" s="16">
        <f t="shared" si="0"/>
        <v>1925.2999999999997</v>
      </c>
      <c r="C28" s="13">
        <v>43.6</v>
      </c>
      <c r="D28" s="14">
        <f>2481.2-599.5</f>
        <v>1881.6999999999998</v>
      </c>
    </row>
    <row r="29" spans="1:4" ht="18" x14ac:dyDescent="0.35">
      <c r="A29" s="2" t="s">
        <v>22</v>
      </c>
      <c r="B29" s="16">
        <f t="shared" si="0"/>
        <v>4832.3999999999996</v>
      </c>
      <c r="C29" s="13">
        <v>47.2</v>
      </c>
      <c r="D29" s="14">
        <f>5141.8-356.6</f>
        <v>4785.2</v>
      </c>
    </row>
    <row r="30" spans="1:4" ht="18" x14ac:dyDescent="0.35">
      <c r="A30" s="2" t="s">
        <v>23</v>
      </c>
      <c r="B30" s="16">
        <f t="shared" si="0"/>
        <v>392.2</v>
      </c>
      <c r="C30" s="13">
        <v>46.8</v>
      </c>
      <c r="D30" s="14">
        <f>961.1-615.7</f>
        <v>345.4</v>
      </c>
    </row>
    <row r="31" spans="1:4" ht="18" x14ac:dyDescent="0.35">
      <c r="A31" s="2" t="s">
        <v>24</v>
      </c>
      <c r="B31" s="16">
        <f t="shared" si="0"/>
        <v>2485.4</v>
      </c>
      <c r="C31" s="13">
        <v>31.5</v>
      </c>
      <c r="D31" s="14">
        <f>2799.1-345.2</f>
        <v>2453.9</v>
      </c>
    </row>
    <row r="32" spans="1:4" ht="18" x14ac:dyDescent="0.35">
      <c r="A32" s="3" t="s">
        <v>25</v>
      </c>
      <c r="B32" s="16">
        <f t="shared" si="0"/>
        <v>5906.7</v>
      </c>
      <c r="C32" s="13">
        <v>125.8</v>
      </c>
      <c r="D32" s="14">
        <f>6933.7-1152.8</f>
        <v>5780.9</v>
      </c>
    </row>
    <row r="33" spans="1:4" ht="18" x14ac:dyDescent="0.35">
      <c r="A33" s="3" t="s">
        <v>26</v>
      </c>
      <c r="B33" s="16">
        <f t="shared" si="0"/>
        <v>2650.1</v>
      </c>
      <c r="C33" s="13">
        <v>42.1</v>
      </c>
      <c r="D33" s="14">
        <f>2971.9-363.9</f>
        <v>2608</v>
      </c>
    </row>
    <row r="34" spans="1:4" ht="18" x14ac:dyDescent="0.35">
      <c r="A34" s="3" t="s">
        <v>27</v>
      </c>
      <c r="B34" s="16">
        <f t="shared" si="0"/>
        <v>2397.3000000000002</v>
      </c>
      <c r="C34" s="13">
        <v>45.2</v>
      </c>
      <c r="D34" s="14">
        <f>3076.9-724.8</f>
        <v>2352.1000000000004</v>
      </c>
    </row>
    <row r="35" spans="1:4" ht="18" x14ac:dyDescent="0.35">
      <c r="A35" s="3" t="s">
        <v>28</v>
      </c>
      <c r="B35" s="16">
        <f t="shared" si="0"/>
        <v>164.60000000000002</v>
      </c>
      <c r="C35" s="13">
        <v>43.2</v>
      </c>
      <c r="D35" s="14">
        <f>455.8-334.4</f>
        <v>121.40000000000003</v>
      </c>
    </row>
    <row r="36" spans="1:4" ht="17.399999999999999" x14ac:dyDescent="0.3">
      <c r="A36" s="4" t="s">
        <v>29</v>
      </c>
      <c r="B36" s="15">
        <f t="shared" ref="B36" si="1">SUM(B14:B35)</f>
        <v>59821.9</v>
      </c>
      <c r="C36" s="15">
        <f>SUM(C14:C35)</f>
        <v>1577.0999999999997</v>
      </c>
      <c r="D36" s="15">
        <f t="shared" ref="D36" si="2">SUM(D14:D35)</f>
        <v>58244.800000000003</v>
      </c>
    </row>
    <row r="37" spans="1:4" ht="18" x14ac:dyDescent="0.35">
      <c r="C37" s="7"/>
    </row>
    <row r="38" spans="1:4" ht="18" x14ac:dyDescent="0.35">
      <c r="C38" s="7"/>
    </row>
    <row r="39" spans="1:4" ht="18" x14ac:dyDescent="0.35">
      <c r="C39" s="7"/>
    </row>
    <row r="40" spans="1:4" ht="18" x14ac:dyDescent="0.35">
      <c r="C40" s="7"/>
    </row>
  </sheetData>
  <mergeCells count="10">
    <mergeCell ref="A4:D4"/>
    <mergeCell ref="A1:D1"/>
    <mergeCell ref="A7:D7"/>
    <mergeCell ref="A9:D9"/>
    <mergeCell ref="A12:A13"/>
    <mergeCell ref="B12:B13"/>
    <mergeCell ref="C12:D12"/>
    <mergeCell ref="A3:D3"/>
    <mergeCell ref="A5:D5"/>
    <mergeCell ref="A6:D6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35"/>
  <sheetViews>
    <sheetView workbookViewId="0">
      <selection activeCell="A9" sqref="A9:B9"/>
    </sheetView>
  </sheetViews>
  <sheetFormatPr defaultRowHeight="14.4" x14ac:dyDescent="0.3"/>
  <cols>
    <col min="1" max="1" width="45.5546875" customWidth="1"/>
    <col min="2" max="2" width="31.33203125" customWidth="1"/>
  </cols>
  <sheetData>
    <row r="1" spans="1:2" ht="15.6" x14ac:dyDescent="0.3">
      <c r="A1" s="20" t="s">
        <v>3</v>
      </c>
      <c r="B1" s="20"/>
    </row>
    <row r="2" spans="1:2" x14ac:dyDescent="0.3">
      <c r="A2" s="1"/>
      <c r="B2" s="1"/>
    </row>
    <row r="3" spans="1:2" x14ac:dyDescent="0.3">
      <c r="A3" s="19" t="s">
        <v>0</v>
      </c>
      <c r="B3" s="19"/>
    </row>
    <row r="4" spans="1:2" x14ac:dyDescent="0.3">
      <c r="A4" s="19" t="s">
        <v>1</v>
      </c>
      <c r="B4" s="19"/>
    </row>
    <row r="5" spans="1:2" x14ac:dyDescent="0.3">
      <c r="A5" s="19" t="s">
        <v>38</v>
      </c>
      <c r="B5" s="19"/>
    </row>
    <row r="6" spans="1:2" ht="57" customHeight="1" x14ac:dyDescent="0.3">
      <c r="A6" s="27" t="s">
        <v>2</v>
      </c>
      <c r="B6" s="27"/>
    </row>
    <row r="7" spans="1:2" ht="15.6" x14ac:dyDescent="0.3">
      <c r="A7" s="21" t="s">
        <v>35</v>
      </c>
      <c r="B7" s="21"/>
    </row>
    <row r="9" spans="1:2" ht="72" customHeight="1" x14ac:dyDescent="0.3">
      <c r="A9" s="28" t="s">
        <v>37</v>
      </c>
      <c r="B9" s="28"/>
    </row>
    <row r="11" spans="1:2" x14ac:dyDescent="0.3">
      <c r="B11" s="9" t="s">
        <v>34</v>
      </c>
    </row>
    <row r="12" spans="1:2" ht="33" customHeight="1" x14ac:dyDescent="0.3">
      <c r="A12" s="17" t="s">
        <v>6</v>
      </c>
      <c r="B12" s="18" t="s">
        <v>36</v>
      </c>
    </row>
    <row r="13" spans="1:2" ht="18" x14ac:dyDescent="0.3">
      <c r="A13" s="8" t="s">
        <v>33</v>
      </c>
      <c r="B13" s="12">
        <v>858.7</v>
      </c>
    </row>
    <row r="14" spans="1:2" ht="18" x14ac:dyDescent="0.35">
      <c r="A14" s="2" t="s">
        <v>8</v>
      </c>
      <c r="B14" s="14">
        <v>1449.4</v>
      </c>
    </row>
    <row r="15" spans="1:2" ht="18" x14ac:dyDescent="0.35">
      <c r="A15" s="2" t="s">
        <v>9</v>
      </c>
      <c r="B15" s="14">
        <v>100.6</v>
      </c>
    </row>
    <row r="16" spans="1:2" ht="18" x14ac:dyDescent="0.35">
      <c r="A16" s="2" t="s">
        <v>10</v>
      </c>
      <c r="B16" s="14">
        <v>140.19999999999999</v>
      </c>
    </row>
    <row r="17" spans="1:2" ht="18" x14ac:dyDescent="0.35">
      <c r="A17" s="2" t="s">
        <v>11</v>
      </c>
      <c r="B17" s="14">
        <v>166.2</v>
      </c>
    </row>
    <row r="18" spans="1:2" ht="18" x14ac:dyDescent="0.35">
      <c r="A18" s="2" t="s">
        <v>12</v>
      </c>
      <c r="B18" s="14">
        <v>91</v>
      </c>
    </row>
    <row r="19" spans="1:2" ht="18" x14ac:dyDescent="0.35">
      <c r="A19" s="2" t="s">
        <v>13</v>
      </c>
      <c r="B19" s="14">
        <v>115</v>
      </c>
    </row>
    <row r="20" spans="1:2" ht="18" x14ac:dyDescent="0.35">
      <c r="A20" s="2" t="s">
        <v>14</v>
      </c>
      <c r="B20" s="14">
        <v>114.4</v>
      </c>
    </row>
    <row r="21" spans="1:2" ht="18" x14ac:dyDescent="0.35">
      <c r="A21" s="2" t="s">
        <v>15</v>
      </c>
      <c r="B21" s="14">
        <v>118.3</v>
      </c>
    </row>
    <row r="22" spans="1:2" ht="18" x14ac:dyDescent="0.35">
      <c r="A22" s="2" t="s">
        <v>16</v>
      </c>
      <c r="B22" s="14">
        <v>209.7</v>
      </c>
    </row>
    <row r="23" spans="1:2" ht="18" x14ac:dyDescent="0.35">
      <c r="A23" s="2" t="s">
        <v>17</v>
      </c>
      <c r="B23" s="14">
        <v>130.5</v>
      </c>
    </row>
    <row r="24" spans="1:2" ht="22.95" customHeight="1" x14ac:dyDescent="0.35">
      <c r="A24" s="6" t="s">
        <v>18</v>
      </c>
      <c r="B24" s="14">
        <v>117.6</v>
      </c>
    </row>
    <row r="25" spans="1:2" ht="18" x14ac:dyDescent="0.35">
      <c r="A25" s="2" t="s">
        <v>19</v>
      </c>
      <c r="B25" s="14">
        <v>79.900000000000006</v>
      </c>
    </row>
    <row r="26" spans="1:2" ht="18" x14ac:dyDescent="0.35">
      <c r="A26" s="2" t="s">
        <v>20</v>
      </c>
      <c r="B26" s="14">
        <v>97.6</v>
      </c>
    </row>
    <row r="27" spans="1:2" ht="18" x14ac:dyDescent="0.35">
      <c r="A27" s="2" t="s">
        <v>21</v>
      </c>
      <c r="B27" s="14">
        <v>115.2</v>
      </c>
    </row>
    <row r="28" spans="1:2" ht="18" x14ac:dyDescent="0.35">
      <c r="A28" s="2" t="s">
        <v>22</v>
      </c>
      <c r="B28" s="14">
        <v>335.6</v>
      </c>
    </row>
    <row r="29" spans="1:2" ht="18" x14ac:dyDescent="0.35">
      <c r="A29" s="2" t="s">
        <v>23</v>
      </c>
      <c r="B29" s="14">
        <v>140.1</v>
      </c>
    </row>
    <row r="30" spans="1:2" ht="18" x14ac:dyDescent="0.35">
      <c r="A30" s="2" t="s">
        <v>24</v>
      </c>
      <c r="B30" s="14">
        <v>84.7</v>
      </c>
    </row>
    <row r="31" spans="1:2" ht="18" x14ac:dyDescent="0.35">
      <c r="A31" s="3" t="s">
        <v>25</v>
      </c>
      <c r="B31" s="14">
        <v>112.5</v>
      </c>
    </row>
    <row r="32" spans="1:2" ht="18" x14ac:dyDescent="0.35">
      <c r="A32" s="3" t="s">
        <v>26</v>
      </c>
      <c r="B32" s="14">
        <v>83.2</v>
      </c>
    </row>
    <row r="33" spans="1:2" ht="18" x14ac:dyDescent="0.35">
      <c r="A33" s="3" t="s">
        <v>27</v>
      </c>
      <c r="B33" s="14">
        <v>452.6</v>
      </c>
    </row>
    <row r="34" spans="1:2" ht="18" x14ac:dyDescent="0.35">
      <c r="A34" s="3" t="s">
        <v>28</v>
      </c>
      <c r="B34" s="14">
        <v>166</v>
      </c>
    </row>
    <row r="35" spans="1:2" ht="17.399999999999999" x14ac:dyDescent="0.3">
      <c r="A35" s="4" t="s">
        <v>29</v>
      </c>
      <c r="B35" s="15">
        <f t="shared" ref="B35" si="0">SUM(B13:B34)</f>
        <v>5279</v>
      </c>
    </row>
  </sheetData>
  <mergeCells count="7">
    <mergeCell ref="A9:B9"/>
    <mergeCell ref="A1:B1"/>
    <mergeCell ref="A3:B3"/>
    <mergeCell ref="A4:B4"/>
    <mergeCell ref="A5:B5"/>
    <mergeCell ref="A6:B6"/>
    <mergeCell ref="A7:B7"/>
  </mergeCells>
  <pageMargins left="0.78740157480314965" right="0.39370078740157483" top="0.39370078740157483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таб.1.6</vt:lpstr>
      <vt:lpstr>Таб.1.9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Timofeeva_IB</dc:creator>
  <cp:lastModifiedBy>Timofeeva_IB</cp:lastModifiedBy>
  <cp:lastPrinted>2018-02-15T01:31:32Z</cp:lastPrinted>
  <dcterms:created xsi:type="dcterms:W3CDTF">2018-02-14T09:56:36Z</dcterms:created>
  <dcterms:modified xsi:type="dcterms:W3CDTF">2018-02-28T08:07:45Z</dcterms:modified>
</cp:coreProperties>
</file>