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92" windowWidth="20100" windowHeight="8352"/>
  </bookViews>
  <sheets>
    <sheet name="аренда" sheetId="1" r:id="rId1"/>
  </sheets>
  <calcPr calcId="145621"/>
</workbook>
</file>

<file path=xl/calcChain.xml><?xml version="1.0" encoding="utf-8"?>
<calcChain xmlns="http://schemas.openxmlformats.org/spreadsheetml/2006/main">
  <c r="V6" i="1" l="1"/>
  <c r="X26" i="1" l="1"/>
  <c r="V26" i="1"/>
  <c r="U26" i="1"/>
  <c r="W25" i="1"/>
  <c r="W22" i="1"/>
  <c r="W20" i="1"/>
  <c r="W12" i="1"/>
  <c r="W11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U6" i="1"/>
  <c r="T26" i="1"/>
  <c r="W26" i="1" l="1"/>
  <c r="S26" i="1" l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Q26" i="1"/>
  <c r="O26" i="1" l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26" i="1" s="1"/>
  <c r="M26" i="1"/>
  <c r="L25" i="1" l="1"/>
  <c r="P25" i="1" s="1"/>
  <c r="L24" i="1"/>
  <c r="P24" i="1" s="1"/>
  <c r="L23" i="1"/>
  <c r="P23" i="1" s="1"/>
  <c r="L22" i="1"/>
  <c r="P22" i="1" s="1"/>
  <c r="L21" i="1"/>
  <c r="P21" i="1" s="1"/>
  <c r="L20" i="1"/>
  <c r="P20" i="1" s="1"/>
  <c r="L19" i="1"/>
  <c r="P19" i="1" s="1"/>
  <c r="L18" i="1"/>
  <c r="P18" i="1" s="1"/>
  <c r="L17" i="1"/>
  <c r="P17" i="1" s="1"/>
  <c r="L16" i="1"/>
  <c r="P16" i="1" s="1"/>
  <c r="L15" i="1"/>
  <c r="P15" i="1" s="1"/>
  <c r="L14" i="1"/>
  <c r="P14" i="1" s="1"/>
  <c r="L13" i="1"/>
  <c r="P13" i="1" s="1"/>
  <c r="L12" i="1"/>
  <c r="P12" i="1" s="1"/>
  <c r="L11" i="1"/>
  <c r="P11" i="1" s="1"/>
  <c r="L10" i="1"/>
  <c r="P10" i="1" s="1"/>
  <c r="L9" i="1"/>
  <c r="P9" i="1" s="1"/>
  <c r="L8" i="1"/>
  <c r="P8" i="1" s="1"/>
  <c r="L7" i="1"/>
  <c r="L6" i="1"/>
  <c r="P6" i="1" s="1"/>
  <c r="K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26" i="1" s="1"/>
  <c r="I26" i="1"/>
  <c r="L26" i="1" l="1"/>
  <c r="P7" i="1"/>
  <c r="P26" i="1"/>
  <c r="G26" i="1"/>
  <c r="F6" i="1"/>
  <c r="F7" i="1"/>
  <c r="F8" i="1"/>
  <c r="F9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E26" i="1"/>
  <c r="B26" i="1"/>
  <c r="D25" i="1"/>
  <c r="H25" i="1" s="1"/>
  <c r="D24" i="1"/>
  <c r="H24" i="1" s="1"/>
  <c r="D23" i="1"/>
  <c r="H23" i="1" s="1"/>
  <c r="D22" i="1"/>
  <c r="H22" i="1" s="1"/>
  <c r="D21" i="1"/>
  <c r="H21" i="1" s="1"/>
  <c r="D20" i="1"/>
  <c r="H20" i="1" s="1"/>
  <c r="D19" i="1"/>
  <c r="H19" i="1" s="1"/>
  <c r="D18" i="1"/>
  <c r="H18" i="1" s="1"/>
  <c r="D17" i="1"/>
  <c r="H17" i="1" s="1"/>
  <c r="D16" i="1"/>
  <c r="H16" i="1" s="1"/>
  <c r="D15" i="1"/>
  <c r="H15" i="1" s="1"/>
  <c r="D14" i="1"/>
  <c r="H14" i="1" s="1"/>
  <c r="D13" i="1"/>
  <c r="H13" i="1" s="1"/>
  <c r="D12" i="1"/>
  <c r="H12" i="1" s="1"/>
  <c r="D11" i="1"/>
  <c r="H11" i="1" s="1"/>
  <c r="D10" i="1"/>
  <c r="H10" i="1" s="1"/>
  <c r="D9" i="1"/>
  <c r="H9" i="1" s="1"/>
  <c r="D8" i="1"/>
  <c r="H8" i="1" s="1"/>
  <c r="D7" i="1"/>
  <c r="H7" i="1" s="1"/>
  <c r="D6" i="1"/>
  <c r="D26" i="1" s="1"/>
  <c r="C26" i="1"/>
  <c r="R26" i="1" s="1"/>
  <c r="F26" i="1" l="1"/>
  <c r="H6" i="1"/>
  <c r="H26" i="1" s="1"/>
</calcChain>
</file>

<file path=xl/comments1.xml><?xml version="1.0" encoding="utf-8"?>
<comments xmlns="http://schemas.openxmlformats.org/spreadsheetml/2006/main">
  <authors>
    <author>Timofeeva_IB</author>
  </authors>
  <commentList>
    <comment ref="O20" authorId="0">
      <text>
        <r>
          <rPr>
            <b/>
            <sz val="9"/>
            <color indexed="81"/>
            <rFont val="Tahoma"/>
            <family val="2"/>
            <charset val="204"/>
          </rPr>
          <t>Timofeeva_IB:</t>
        </r>
        <r>
          <rPr>
            <sz val="9"/>
            <color indexed="81"/>
            <rFont val="Tahoma"/>
            <family val="2"/>
            <charset val="204"/>
          </rPr>
          <t xml:space="preserve">
27600 отдано. 40 отдано 18,08.
</t>
        </r>
      </text>
    </comment>
  </commentList>
</comments>
</file>

<file path=xl/sharedStrings.xml><?xml version="1.0" encoding="utf-8"?>
<sst xmlns="http://schemas.openxmlformats.org/spreadsheetml/2006/main" count="48" uniqueCount="48">
  <si>
    <t>Наименование муниципальных образований</t>
  </si>
  <si>
    <t>г.Тогучин</t>
  </si>
  <si>
    <t>р.п. Горный</t>
  </si>
  <si>
    <t>Борцовский сельсовет</t>
  </si>
  <si>
    <t>Буготакский сельсовет</t>
  </si>
  <si>
    <t>Вассинский сельсовет</t>
  </si>
  <si>
    <t>Гутовский сельсовет</t>
  </si>
  <si>
    <t>Завьяловский сельсовет</t>
  </si>
  <si>
    <t>Заречный сельсовет</t>
  </si>
  <si>
    <t>Киикский сельсовет</t>
  </si>
  <si>
    <t>Кировский сельсовет</t>
  </si>
  <si>
    <t>Коуракский сельсовет</t>
  </si>
  <si>
    <t>Кудельно-Ключевской сельсовет</t>
  </si>
  <si>
    <t>Кудринский сельсовет</t>
  </si>
  <si>
    <t>Лебедевский сельсовет</t>
  </si>
  <si>
    <t>Мирновский сельсовет</t>
  </si>
  <si>
    <t>Нечаевский сельсовет</t>
  </si>
  <si>
    <t>Репьевский сельсовет</t>
  </si>
  <si>
    <t>Степногутовский сельсовет</t>
  </si>
  <si>
    <t>Сурковский сельсовет</t>
  </si>
  <si>
    <t>Усть-Каменский сельсовет</t>
  </si>
  <si>
    <t>Чемской сельсовет</t>
  </si>
  <si>
    <t>Шахтинский сельсовет</t>
  </si>
  <si>
    <t>Итого</t>
  </si>
  <si>
    <t>План</t>
  </si>
  <si>
    <t>Отдано в апреле</t>
  </si>
  <si>
    <t>Остаток на 01.05.2015</t>
  </si>
  <si>
    <t>Поступление на 01.05.2015</t>
  </si>
  <si>
    <t>К перечислению в мае</t>
  </si>
  <si>
    <t>Отдано в мае</t>
  </si>
  <si>
    <t>Остаток на 01,06,15</t>
  </si>
  <si>
    <t>Поступление на 01.06.2015 (50%)</t>
  </si>
  <si>
    <t>К перечислению МО в июне</t>
  </si>
  <si>
    <t>Включено в реестр за июнь</t>
  </si>
  <si>
    <t>Остаток от плана на 01,07,15</t>
  </si>
  <si>
    <t>Поступление на 01.08.2015 (50%)</t>
  </si>
  <si>
    <t>Остаток от плана на 01,09,15</t>
  </si>
  <si>
    <t>К перечислению МО в августе</t>
  </si>
  <si>
    <t>Включено в реестр за август</t>
  </si>
  <si>
    <t>Поступление на 01.09.2015 (50%)</t>
  </si>
  <si>
    <t>Отдано на 01.09.2015</t>
  </si>
  <si>
    <t>Включено в реестр за сентябрь</t>
  </si>
  <si>
    <t>Поступление на 15.10,2015</t>
  </si>
  <si>
    <t>Откл от плана</t>
  </si>
  <si>
    <t>В поправки бюджета</t>
  </si>
  <si>
    <t>Итого дополнительно</t>
  </si>
  <si>
    <t>Ожидаемое(сверх плановых поступлений в ноябре-декабре</t>
  </si>
  <si>
    <t>Расходы по сбалансированности МО(поступление арендной платы)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</si>
</sst>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i/>
      <sz val="8"/>
      <color indexed="23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name val="Calibri"/>
      <family val="2"/>
      <charset val="204"/>
    </font>
    <font>
      <sz val="10"/>
      <name val="Arial"/>
      <family val="2"/>
      <charset val="204"/>
    </font>
    <font>
      <sz val="10"/>
      <color theme="1"/>
      <name val="Arial Cyr"/>
      <family val="2"/>
      <charset val="204"/>
    </font>
    <font>
      <sz val="12"/>
      <color theme="1"/>
      <name val="Calibri"/>
      <family val="2"/>
      <charset val="204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1">
    <xf numFmtId="0" fontId="0" fillId="0" borderId="0"/>
    <xf numFmtId="0" fontId="2" fillId="0" borderId="0"/>
    <xf numFmtId="0" fontId="4" fillId="0" borderId="0"/>
    <xf numFmtId="0" fontId="1" fillId="0" borderId="0"/>
    <xf numFmtId="0" fontId="8" fillId="0" borderId="0"/>
    <xf numFmtId="0" fontId="6" fillId="0" borderId="0"/>
    <xf numFmtId="0" fontId="7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0" borderId="0">
      <protection locked="0"/>
    </xf>
    <xf numFmtId="0" fontId="1" fillId="6" borderId="1" applyNumberFormat="0">
      <alignment horizontal="right" vertical="top"/>
    </xf>
    <xf numFmtId="49" fontId="1" fillId="7" borderId="1">
      <alignment horizontal="left" vertical="top"/>
    </xf>
    <xf numFmtId="49" fontId="13" fillId="0" borderId="1">
      <alignment horizontal="left" vertical="top"/>
    </xf>
    <xf numFmtId="0" fontId="1" fillId="8" borderId="1">
      <alignment horizontal="left" vertical="top" wrapText="1"/>
    </xf>
    <xf numFmtId="0" fontId="13" fillId="0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11" borderId="1">
      <alignment horizontal="left" vertical="top" wrapText="1"/>
    </xf>
    <xf numFmtId="0" fontId="1" fillId="12" borderId="1">
      <alignment horizontal="left" vertical="top" wrapText="1"/>
    </xf>
    <xf numFmtId="0" fontId="1" fillId="0" borderId="1">
      <alignment horizontal="left" vertical="top" wrapText="1"/>
    </xf>
    <xf numFmtId="0" fontId="16" fillId="0" borderId="0">
      <alignment horizontal="left" vertical="top"/>
    </xf>
    <xf numFmtId="0" fontId="15" fillId="0" borderId="0"/>
    <xf numFmtId="0" fontId="1" fillId="8" borderId="2" applyNumberFormat="0">
      <alignment horizontal="right" vertical="top"/>
    </xf>
    <xf numFmtId="0" fontId="1" fillId="9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10" borderId="2" applyNumberFormat="0">
      <alignment horizontal="right" vertical="top"/>
    </xf>
    <xf numFmtId="0" fontId="1" fillId="0" borderId="1" applyNumberFormat="0">
      <alignment horizontal="right" vertical="top"/>
    </xf>
    <xf numFmtId="49" fontId="17" fillId="5" borderId="1">
      <alignment horizontal="left" vertical="top" wrapText="1"/>
    </xf>
    <xf numFmtId="49" fontId="18" fillId="0" borderId="1">
      <alignment horizontal="left" vertical="top" wrapText="1"/>
    </xf>
    <xf numFmtId="0" fontId="1" fillId="12" borderId="1">
      <alignment horizontal="left" vertical="top" wrapText="1"/>
    </xf>
    <xf numFmtId="0" fontId="1" fillId="0" borderId="1">
      <alignment horizontal="left" vertical="top" wrapText="1"/>
    </xf>
    <xf numFmtId="0" fontId="8" fillId="0" borderId="0"/>
    <xf numFmtId="0" fontId="7" fillId="0" borderId="0"/>
    <xf numFmtId="0" fontId="2" fillId="0" borderId="0"/>
    <xf numFmtId="0" fontId="1" fillId="0" borderId="0"/>
    <xf numFmtId="0" fontId="19" fillId="0" borderId="0"/>
    <xf numFmtId="0" fontId="19" fillId="0" borderId="0"/>
    <xf numFmtId="0" fontId="8" fillId="0" borderId="0"/>
    <xf numFmtId="0" fontId="20" fillId="0" borderId="0"/>
    <xf numFmtId="0" fontId="4" fillId="0" borderId="0"/>
    <xf numFmtId="0" fontId="1" fillId="0" borderId="0"/>
    <xf numFmtId="0" fontId="4" fillId="0" borderId="0"/>
    <xf numFmtId="0" fontId="1" fillId="0" borderId="0">
      <protection locked="0"/>
    </xf>
    <xf numFmtId="0" fontId="1" fillId="0" borderId="0"/>
    <xf numFmtId="0" fontId="8" fillId="0" borderId="0"/>
    <xf numFmtId="0" fontId="7" fillId="0" borderId="0"/>
    <xf numFmtId="0" fontId="4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1" xfId="1" applyBorder="1"/>
    <xf numFmtId="0" fontId="3" fillId="0" borderId="1" xfId="1" applyFont="1" applyBorder="1" applyAlignment="1">
      <alignment wrapText="1"/>
    </xf>
    <xf numFmtId="0" fontId="2" fillId="0" borderId="1" xfId="1" applyBorder="1"/>
    <xf numFmtId="164" fontId="5" fillId="0" borderId="1" xfId="1" applyNumberFormat="1" applyFont="1" applyBorder="1"/>
    <xf numFmtId="0" fontId="0" fillId="0" borderId="1" xfId="0" applyBorder="1"/>
    <xf numFmtId="2" fontId="5" fillId="0" borderId="1" xfId="1" applyNumberFormat="1" applyFont="1" applyBorder="1"/>
    <xf numFmtId="2" fontId="0" fillId="0" borderId="1" xfId="0" applyNumberFormat="1" applyBorder="1"/>
    <xf numFmtId="2" fontId="0" fillId="2" borderId="1" xfId="0" applyNumberFormat="1" applyFill="1" applyBorder="1"/>
    <xf numFmtId="0" fontId="0" fillId="2" borderId="1" xfId="0" applyFill="1" applyBorder="1"/>
    <xf numFmtId="0" fontId="9" fillId="0" borderId="1" xfId="0" applyFont="1" applyBorder="1"/>
    <xf numFmtId="2" fontId="10" fillId="0" borderId="1" xfId="1" applyNumberFormat="1" applyFont="1" applyBorder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9" fillId="2" borderId="1" xfId="0" applyFont="1" applyFill="1" applyBorder="1"/>
    <xf numFmtId="0" fontId="9" fillId="3" borderId="1" xfId="0" applyFont="1" applyFill="1" applyBorder="1"/>
    <xf numFmtId="0" fontId="14" fillId="0" borderId="1" xfId="0" applyFont="1" applyBorder="1"/>
    <xf numFmtId="0" fontId="0" fillId="0" borderId="0" xfId="0"/>
    <xf numFmtId="0" fontId="9" fillId="0" borderId="1" xfId="0" applyFont="1" applyBorder="1" applyAlignment="1">
      <alignment vertical="top" wrapText="1"/>
    </xf>
    <xf numFmtId="0" fontId="0" fillId="0" borderId="1" xfId="0" applyBorder="1"/>
    <xf numFmtId="0" fontId="0" fillId="0" borderId="0" xfId="0" applyAlignment="1">
      <alignment horizontal="center"/>
    </xf>
    <xf numFmtId="0" fontId="9" fillId="0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vertical="top" wrapText="1"/>
    </xf>
    <xf numFmtId="0" fontId="0" fillId="0" borderId="3" xfId="0" applyFill="1" applyBorder="1"/>
    <xf numFmtId="0" fontId="0" fillId="4" borderId="1" xfId="0" applyFill="1" applyBorder="1"/>
    <xf numFmtId="0" fontId="21" fillId="0" borderId="1" xfId="0" applyFont="1" applyBorder="1" applyAlignment="1">
      <alignment vertical="top" wrapText="1"/>
    </xf>
    <xf numFmtId="0" fontId="10" fillId="0" borderId="4" xfId="0" applyFont="1" applyBorder="1" applyAlignment="1">
      <alignment horizontal="center" vertical="center"/>
    </xf>
  </cellXfs>
  <cellStyles count="51">
    <cellStyle name="Данные (редактируемые)" xfId="10"/>
    <cellStyle name="Данные (только для чтения)" xfId="9"/>
    <cellStyle name="Данные для удаления" xfId="12"/>
    <cellStyle name="Заголовки полей" xfId="13"/>
    <cellStyle name="Заголовки полей [печать]" xfId="14"/>
    <cellStyle name="Заголовок меры" xfId="15"/>
    <cellStyle name="Заголовок показателя [печать]" xfId="16"/>
    <cellStyle name="Заголовок показателя константы" xfId="17"/>
    <cellStyle name="Заголовок результата расчета" xfId="18"/>
    <cellStyle name="Заголовок свободного показателя" xfId="19"/>
    <cellStyle name="Значение фильтра" xfId="20"/>
    <cellStyle name="Значение фильтра [печать]" xfId="21"/>
    <cellStyle name="Информация о задаче" xfId="22"/>
    <cellStyle name="Обычный" xfId="0" builtinId="0"/>
    <cellStyle name="Обычный 2" xfId="1"/>
    <cellStyle name="Обычный 2 2" xfId="6"/>
    <cellStyle name="Обычный 2 2 2" xfId="48"/>
    <cellStyle name="Обычный 2 2 3" xfId="39"/>
    <cellStyle name="Обычный 2 3" xfId="2"/>
    <cellStyle name="Обычный 2 3 2" xfId="38"/>
    <cellStyle name="Обычный 2 4" xfId="4"/>
    <cellStyle name="Обычный 2 4 2" xfId="35"/>
    <cellStyle name="Обычный 2 5" xfId="23"/>
    <cellStyle name="Обычный 3" xfId="5"/>
    <cellStyle name="Обычный 3 2" xfId="36"/>
    <cellStyle name="Обычный 3 3" xfId="45"/>
    <cellStyle name="Обычный 3 4" xfId="49"/>
    <cellStyle name="Обычный 3 5" xfId="40"/>
    <cellStyle name="Обычный 3 6" xfId="11"/>
    <cellStyle name="Обычный 4" xfId="37"/>
    <cellStyle name="Обычный 4 2" xfId="43"/>
    <cellStyle name="Обычный 4 3" xfId="42"/>
    <cellStyle name="Обычный 5" xfId="3"/>
    <cellStyle name="Обычный 5 2" xfId="47"/>
    <cellStyle name="Обычный 5 3" xfId="44"/>
    <cellStyle name="Обычный 5 4" xfId="34"/>
    <cellStyle name="Обычный 6" xfId="46"/>
    <cellStyle name="Обычный 7" xfId="41"/>
    <cellStyle name="Отдельная ячейка" xfId="24"/>
    <cellStyle name="Отдельная ячейка - константа" xfId="25"/>
    <cellStyle name="Отдельная ячейка - константа [печать]" xfId="26"/>
    <cellStyle name="Отдельная ячейка [печать]" xfId="27"/>
    <cellStyle name="Отдельная ячейка-результат" xfId="28"/>
    <cellStyle name="Отдельная ячейка-результат [печать]" xfId="29"/>
    <cellStyle name="Свойства элементов измерения" xfId="30"/>
    <cellStyle name="Свойства элементов измерения [печать]" xfId="31"/>
    <cellStyle name="Финансовый 2" xfId="7"/>
    <cellStyle name="Финансовый 3" xfId="8"/>
    <cellStyle name="Финансовый 3 2" xfId="50"/>
    <cellStyle name="Элементы осей" xfId="32"/>
    <cellStyle name="Элементы осей [печать]" xf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27"/>
  <sheetViews>
    <sheetView tabSelected="1" zoomScale="85" zoomScaleNormal="8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2" sqref="A2:X2"/>
    </sheetView>
  </sheetViews>
  <sheetFormatPr defaultRowHeight="14.4" outlineLevelCol="1" x14ac:dyDescent="0.3"/>
  <cols>
    <col min="1" max="1" width="28.44140625" customWidth="1"/>
    <col min="2" max="2" width="13.77734375" customWidth="1"/>
    <col min="3" max="3" width="15.5546875" hidden="1" customWidth="1" outlineLevel="1"/>
    <col min="4" max="4" width="17.109375" hidden="1" customWidth="1" outlineLevel="1"/>
    <col min="5" max="5" width="15.44140625" hidden="1" customWidth="1" outlineLevel="1"/>
    <col min="6" max="6" width="13.21875" hidden="1" customWidth="1" outlineLevel="1"/>
    <col min="7" max="7" width="13.33203125" hidden="1" customWidth="1" outlineLevel="1"/>
    <col min="8" max="8" width="15.77734375" hidden="1" customWidth="1" outlineLevel="1"/>
    <col min="9" max="9" width="14.44140625" hidden="1" customWidth="1" outlineLevel="1"/>
    <col min="10" max="10" width="12.44140625" hidden="1" customWidth="1" outlineLevel="1"/>
    <col min="11" max="11" width="13.44140625" hidden="1" customWidth="1" outlineLevel="1"/>
    <col min="12" max="13" width="13.6640625" hidden="1" customWidth="1" outlineLevel="1"/>
    <col min="14" max="14" width="14.5546875" hidden="1" customWidth="1" outlineLevel="1"/>
    <col min="15" max="15" width="12.6640625" hidden="1" customWidth="1" outlineLevel="1"/>
    <col min="16" max="19" width="16.109375" hidden="1" customWidth="1" outlineLevel="1"/>
    <col min="20" max="20" width="16.109375" style="21" customWidth="1" collapsed="1"/>
    <col min="21" max="21" width="11.21875" customWidth="1"/>
    <col min="22" max="22" width="11.6640625" customWidth="1"/>
    <col min="23" max="23" width="12" customWidth="1"/>
    <col min="24" max="24" width="13.77734375" customWidth="1"/>
  </cols>
  <sheetData>
    <row r="1" spans="1:24" ht="6.6" customHeight="1" x14ac:dyDescent="0.3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</row>
    <row r="2" spans="1:24" ht="24" customHeight="1" x14ac:dyDescent="0.3">
      <c r="A2" s="30" t="s">
        <v>47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</row>
    <row r="3" spans="1:24" ht="100.2" customHeight="1" x14ac:dyDescent="0.3">
      <c r="A3" s="2" t="s">
        <v>0</v>
      </c>
      <c r="B3" s="13" t="s">
        <v>24</v>
      </c>
      <c r="C3" s="14" t="s">
        <v>25</v>
      </c>
      <c r="D3" s="12" t="s">
        <v>26</v>
      </c>
      <c r="E3" s="12" t="s">
        <v>27</v>
      </c>
      <c r="F3" s="15" t="s">
        <v>28</v>
      </c>
      <c r="G3" s="13" t="s">
        <v>29</v>
      </c>
      <c r="H3" s="15" t="s">
        <v>30</v>
      </c>
      <c r="I3" s="12" t="s">
        <v>31</v>
      </c>
      <c r="J3" s="12" t="s">
        <v>32</v>
      </c>
      <c r="K3" s="16" t="s">
        <v>33</v>
      </c>
      <c r="L3" s="17" t="s">
        <v>34</v>
      </c>
      <c r="M3" s="16" t="s">
        <v>35</v>
      </c>
      <c r="N3" s="16" t="s">
        <v>37</v>
      </c>
      <c r="O3" s="16" t="s">
        <v>38</v>
      </c>
      <c r="P3" s="17" t="s">
        <v>36</v>
      </c>
      <c r="Q3" s="16" t="s">
        <v>39</v>
      </c>
      <c r="R3" s="17" t="s">
        <v>40</v>
      </c>
      <c r="S3" s="22" t="s">
        <v>41</v>
      </c>
      <c r="T3" s="22" t="s">
        <v>42</v>
      </c>
      <c r="U3" s="25" t="s">
        <v>43</v>
      </c>
      <c r="V3" s="26" t="s">
        <v>46</v>
      </c>
      <c r="W3" s="29" t="s">
        <v>45</v>
      </c>
      <c r="X3" s="25" t="s">
        <v>44</v>
      </c>
    </row>
    <row r="4" spans="1:24" ht="15.6" x14ac:dyDescent="0.3">
      <c r="A4" s="1" t="s">
        <v>1</v>
      </c>
      <c r="B4" s="5"/>
      <c r="C4" s="3"/>
      <c r="D4" s="5"/>
      <c r="E4" s="5"/>
      <c r="F4" s="5"/>
      <c r="G4" s="5"/>
      <c r="H4" s="5"/>
      <c r="I4" s="5"/>
      <c r="J4" s="5"/>
      <c r="K4" s="10"/>
      <c r="L4" s="10"/>
      <c r="M4" s="5"/>
      <c r="N4" s="10"/>
      <c r="O4" s="5"/>
      <c r="P4" s="5"/>
      <c r="Q4" s="5"/>
      <c r="R4" s="5"/>
      <c r="S4" s="23"/>
      <c r="T4" s="23"/>
      <c r="U4" s="23"/>
      <c r="V4" s="23"/>
      <c r="W4" s="23"/>
      <c r="X4" s="23"/>
    </row>
    <row r="5" spans="1:24" ht="15.6" x14ac:dyDescent="0.3">
      <c r="A5" s="1" t="s">
        <v>2</v>
      </c>
      <c r="B5" s="5"/>
      <c r="C5" s="3"/>
      <c r="D5" s="5"/>
      <c r="E5" s="5"/>
      <c r="F5" s="5"/>
      <c r="G5" s="5"/>
      <c r="H5" s="5"/>
      <c r="I5" s="5"/>
      <c r="J5" s="5"/>
      <c r="K5" s="10"/>
      <c r="L5" s="10"/>
      <c r="M5" s="5"/>
      <c r="N5" s="10"/>
      <c r="O5" s="5"/>
      <c r="P5" s="5"/>
      <c r="Q5" s="5"/>
      <c r="R5" s="5"/>
      <c r="S5" s="23"/>
      <c r="T5" s="23"/>
      <c r="U5" s="23"/>
      <c r="V5" s="23"/>
      <c r="W5" s="23"/>
      <c r="X5" s="23"/>
    </row>
    <row r="6" spans="1:24" ht="15.6" x14ac:dyDescent="0.3">
      <c r="A6" s="1" t="s">
        <v>3</v>
      </c>
      <c r="B6" s="5">
        <v>20500</v>
      </c>
      <c r="C6" s="3">
        <v>2300</v>
      </c>
      <c r="D6" s="5">
        <f>B6-C6</f>
        <v>18200</v>
      </c>
      <c r="E6" s="7">
        <v>6691.3</v>
      </c>
      <c r="F6" s="7">
        <f>E6-C6</f>
        <v>4391.3</v>
      </c>
      <c r="G6" s="5">
        <v>4300</v>
      </c>
      <c r="H6" s="5">
        <f>D6-G6</f>
        <v>13900</v>
      </c>
      <c r="I6" s="5">
        <v>6691.3</v>
      </c>
      <c r="J6" s="5">
        <f>I6-C6-G6</f>
        <v>91.300000000000182</v>
      </c>
      <c r="K6" s="10"/>
      <c r="L6" s="10">
        <f>B6-C6-G6-K6</f>
        <v>13900</v>
      </c>
      <c r="M6" s="5">
        <v>12381.82</v>
      </c>
      <c r="N6" s="10">
        <f>M6-C6-G6-K6</f>
        <v>5781.82</v>
      </c>
      <c r="O6" s="5">
        <v>5780</v>
      </c>
      <c r="P6" s="5">
        <f>L6-O6</f>
        <v>8120</v>
      </c>
      <c r="Q6" s="5">
        <v>12381.82</v>
      </c>
      <c r="R6" s="5">
        <f>C6+G6+K6+O6</f>
        <v>12380</v>
      </c>
      <c r="S6" s="23"/>
      <c r="T6" s="23">
        <v>12381.82</v>
      </c>
      <c r="U6" s="23">
        <f>B6-T6</f>
        <v>8118.18</v>
      </c>
      <c r="V6" s="28">
        <f>U6</f>
        <v>8118.18</v>
      </c>
      <c r="W6" s="23"/>
      <c r="X6" s="23"/>
    </row>
    <row r="7" spans="1:24" ht="15.6" x14ac:dyDescent="0.3">
      <c r="A7" s="1" t="s">
        <v>4</v>
      </c>
      <c r="B7" s="5">
        <v>758700</v>
      </c>
      <c r="C7" s="3">
        <v>300000</v>
      </c>
      <c r="D7" s="5">
        <f t="shared" ref="D7:D25" si="0">B7-C7</f>
        <v>458700</v>
      </c>
      <c r="E7" s="7">
        <v>302719.17</v>
      </c>
      <c r="F7" s="7">
        <f t="shared" ref="F7:F25" si="1">E7-C7</f>
        <v>2719.1699999999837</v>
      </c>
      <c r="G7" s="5">
        <v>2700</v>
      </c>
      <c r="H7" s="5">
        <f t="shared" ref="H7:H25" si="2">D7-G7</f>
        <v>456000</v>
      </c>
      <c r="I7" s="5">
        <v>302719.17</v>
      </c>
      <c r="J7" s="5">
        <f t="shared" ref="J7:J25" si="3">I7-C7-G7</f>
        <v>19.169999999983702</v>
      </c>
      <c r="K7" s="10"/>
      <c r="L7" s="10">
        <f t="shared" ref="L7:L25" si="4">B7-C7-G7-K7</f>
        <v>456000</v>
      </c>
      <c r="M7" s="5">
        <v>468339.88</v>
      </c>
      <c r="N7" s="10">
        <f t="shared" ref="N7:N25" si="5">M7-C7-G7-K7</f>
        <v>165639.88</v>
      </c>
      <c r="O7" s="5">
        <v>290000</v>
      </c>
      <c r="P7" s="5">
        <f t="shared" ref="P7:P25" si="6">L7-O7</f>
        <v>166000</v>
      </c>
      <c r="Q7" s="5">
        <v>594093.06000000006</v>
      </c>
      <c r="R7" s="5">
        <f t="shared" ref="R7:R26" si="7">C7+G7+K7+O7</f>
        <v>592700</v>
      </c>
      <c r="S7" s="23"/>
      <c r="T7" s="23">
        <v>641870.14</v>
      </c>
      <c r="U7" s="23">
        <f t="shared" ref="U7:U25" si="8">B7-T7</f>
        <v>116829.85999999999</v>
      </c>
      <c r="V7" s="28"/>
      <c r="W7" s="23"/>
      <c r="X7" s="23"/>
    </row>
    <row r="8" spans="1:24" ht="15.6" x14ac:dyDescent="0.3">
      <c r="A8" s="1" t="s">
        <v>5</v>
      </c>
      <c r="B8" s="5">
        <v>33600</v>
      </c>
      <c r="C8" s="3">
        <v>3700</v>
      </c>
      <c r="D8" s="5">
        <f t="shared" si="0"/>
        <v>29900</v>
      </c>
      <c r="E8" s="7">
        <v>9757.2800000000007</v>
      </c>
      <c r="F8" s="7">
        <f t="shared" si="1"/>
        <v>6057.2800000000007</v>
      </c>
      <c r="G8" s="5">
        <v>6000</v>
      </c>
      <c r="H8" s="5">
        <f t="shared" si="2"/>
        <v>23900</v>
      </c>
      <c r="I8" s="5">
        <v>9757.2800000000007</v>
      </c>
      <c r="J8" s="5">
        <f t="shared" si="3"/>
        <v>57.280000000000655</v>
      </c>
      <c r="K8" s="10"/>
      <c r="L8" s="10">
        <f t="shared" si="4"/>
        <v>23900</v>
      </c>
      <c r="M8" s="5">
        <v>16514.55</v>
      </c>
      <c r="N8" s="10">
        <f t="shared" si="5"/>
        <v>6814.5499999999993</v>
      </c>
      <c r="O8" s="5">
        <v>6810</v>
      </c>
      <c r="P8" s="5">
        <f t="shared" si="6"/>
        <v>17090</v>
      </c>
      <c r="Q8" s="5">
        <v>16514.55</v>
      </c>
      <c r="R8" s="5">
        <f t="shared" si="7"/>
        <v>16510</v>
      </c>
      <c r="S8" s="23"/>
      <c r="T8" s="23">
        <v>29200.45</v>
      </c>
      <c r="U8" s="23">
        <f t="shared" si="8"/>
        <v>4399.5499999999993</v>
      </c>
      <c r="V8" s="28"/>
      <c r="W8" s="23"/>
      <c r="X8" s="23"/>
    </row>
    <row r="9" spans="1:24" ht="15.6" x14ac:dyDescent="0.3">
      <c r="A9" s="1" t="s">
        <v>6</v>
      </c>
      <c r="B9" s="5">
        <v>36200</v>
      </c>
      <c r="C9" s="3">
        <v>4000</v>
      </c>
      <c r="D9" s="5">
        <f t="shared" si="0"/>
        <v>32200</v>
      </c>
      <c r="E9" s="7">
        <v>4030.71</v>
      </c>
      <c r="F9" s="7">
        <f t="shared" si="1"/>
        <v>30.710000000000036</v>
      </c>
      <c r="G9" s="5">
        <v>0</v>
      </c>
      <c r="H9" s="5">
        <f t="shared" si="2"/>
        <v>32200</v>
      </c>
      <c r="I9" s="5">
        <v>4030.71</v>
      </c>
      <c r="J9" s="5">
        <f t="shared" si="3"/>
        <v>30.710000000000036</v>
      </c>
      <c r="K9" s="10"/>
      <c r="L9" s="10">
        <f t="shared" si="4"/>
        <v>32200</v>
      </c>
      <c r="M9" s="5">
        <v>4030.71</v>
      </c>
      <c r="N9" s="10">
        <f t="shared" si="5"/>
        <v>30.710000000000036</v>
      </c>
      <c r="O9" s="5"/>
      <c r="P9" s="5">
        <f t="shared" si="6"/>
        <v>32200</v>
      </c>
      <c r="Q9" s="5">
        <v>6056.59</v>
      </c>
      <c r="R9" s="5">
        <f t="shared" si="7"/>
        <v>4000</v>
      </c>
      <c r="S9" s="23">
        <v>2050</v>
      </c>
      <c r="T9" s="23">
        <v>6056.59</v>
      </c>
      <c r="U9" s="23">
        <f t="shared" si="8"/>
        <v>30143.41</v>
      </c>
      <c r="V9" s="28"/>
      <c r="W9" s="23"/>
      <c r="X9" s="23"/>
    </row>
    <row r="10" spans="1:24" ht="15.6" x14ac:dyDescent="0.3">
      <c r="A10" s="1" t="s">
        <v>7</v>
      </c>
      <c r="B10" s="5">
        <v>299700</v>
      </c>
      <c r="C10" s="3">
        <v>184700</v>
      </c>
      <c r="D10" s="5">
        <f t="shared" si="0"/>
        <v>115000</v>
      </c>
      <c r="E10" s="7">
        <v>201550.39</v>
      </c>
      <c r="F10" s="7">
        <f t="shared" si="1"/>
        <v>16850.390000000014</v>
      </c>
      <c r="G10" s="5">
        <v>16800</v>
      </c>
      <c r="H10" s="5">
        <f t="shared" si="2"/>
        <v>98200</v>
      </c>
      <c r="I10" s="5">
        <v>201722.34</v>
      </c>
      <c r="J10" s="5">
        <f t="shared" si="3"/>
        <v>222.33999999999651</v>
      </c>
      <c r="K10" s="10">
        <v>200</v>
      </c>
      <c r="L10" s="10">
        <f t="shared" si="4"/>
        <v>98000</v>
      </c>
      <c r="M10" s="5">
        <v>214836.74</v>
      </c>
      <c r="N10" s="10">
        <f t="shared" si="5"/>
        <v>13136.739999999991</v>
      </c>
      <c r="O10" s="5">
        <v>13130</v>
      </c>
      <c r="P10" s="5">
        <f t="shared" si="6"/>
        <v>84870</v>
      </c>
      <c r="Q10" s="5">
        <v>214836.74</v>
      </c>
      <c r="R10" s="5">
        <f t="shared" si="7"/>
        <v>214830</v>
      </c>
      <c r="S10" s="23"/>
      <c r="T10" s="23">
        <v>218288.87</v>
      </c>
      <c r="U10" s="23">
        <f t="shared" si="8"/>
        <v>81411.13</v>
      </c>
      <c r="V10" s="28"/>
      <c r="W10" s="23"/>
      <c r="X10" s="23"/>
    </row>
    <row r="11" spans="1:24" ht="15.6" x14ac:dyDescent="0.3">
      <c r="A11" s="1" t="s">
        <v>8</v>
      </c>
      <c r="B11" s="5">
        <v>61000</v>
      </c>
      <c r="C11" s="3">
        <v>6700</v>
      </c>
      <c r="D11" s="5">
        <f t="shared" si="0"/>
        <v>54300</v>
      </c>
      <c r="E11" s="7">
        <v>47821.7</v>
      </c>
      <c r="F11" s="7">
        <f t="shared" si="1"/>
        <v>41121.699999999997</v>
      </c>
      <c r="G11" s="5">
        <v>41100</v>
      </c>
      <c r="H11" s="5">
        <f t="shared" si="2"/>
        <v>13200</v>
      </c>
      <c r="I11" s="5">
        <v>47821.7</v>
      </c>
      <c r="J11" s="5">
        <f t="shared" si="3"/>
        <v>21.69999999999709</v>
      </c>
      <c r="K11" s="10"/>
      <c r="L11" s="10">
        <f t="shared" si="4"/>
        <v>13200</v>
      </c>
      <c r="M11" s="5">
        <v>55882.17</v>
      </c>
      <c r="N11" s="10">
        <f t="shared" si="5"/>
        <v>8082.1699999999983</v>
      </c>
      <c r="O11" s="5">
        <v>8080</v>
      </c>
      <c r="P11" s="5">
        <f t="shared" si="6"/>
        <v>5120</v>
      </c>
      <c r="Q11" s="5">
        <v>55882.17</v>
      </c>
      <c r="R11" s="5">
        <f t="shared" si="7"/>
        <v>55880</v>
      </c>
      <c r="S11" s="23"/>
      <c r="T11" s="9">
        <v>77461.919999999998</v>
      </c>
      <c r="U11" s="9">
        <f t="shared" si="8"/>
        <v>-16461.919999999998</v>
      </c>
      <c r="V11" s="28">
        <v>10289.790000000001</v>
      </c>
      <c r="W11" s="23">
        <f>-U11+V11</f>
        <v>26751.71</v>
      </c>
      <c r="X11" s="23">
        <v>26760</v>
      </c>
    </row>
    <row r="12" spans="1:24" ht="15.6" x14ac:dyDescent="0.3">
      <c r="A12" s="1" t="s">
        <v>9</v>
      </c>
      <c r="B12" s="5">
        <v>14000</v>
      </c>
      <c r="C12" s="3">
        <v>1600</v>
      </c>
      <c r="D12" s="5">
        <f t="shared" si="0"/>
        <v>12400</v>
      </c>
      <c r="E12" s="7">
        <v>8588.2900000000009</v>
      </c>
      <c r="F12" s="7">
        <f t="shared" si="1"/>
        <v>6988.2900000000009</v>
      </c>
      <c r="G12" s="5">
        <v>7000</v>
      </c>
      <c r="H12" s="5">
        <f t="shared" si="2"/>
        <v>5400</v>
      </c>
      <c r="I12" s="5">
        <v>8588.2900000000009</v>
      </c>
      <c r="J12" s="9">
        <f t="shared" si="3"/>
        <v>-11.709999999999127</v>
      </c>
      <c r="K12" s="10"/>
      <c r="L12" s="10">
        <f t="shared" si="4"/>
        <v>5400</v>
      </c>
      <c r="M12" s="5">
        <v>16088.79</v>
      </c>
      <c r="N12" s="19">
        <f t="shared" si="5"/>
        <v>7488.7900000000009</v>
      </c>
      <c r="O12" s="5">
        <v>5400</v>
      </c>
      <c r="P12" s="9">
        <f t="shared" si="6"/>
        <v>0</v>
      </c>
      <c r="Q12" s="5">
        <v>16088.79</v>
      </c>
      <c r="R12" s="5">
        <f t="shared" si="7"/>
        <v>14000</v>
      </c>
      <c r="S12" s="9"/>
      <c r="T12" s="9">
        <v>18285.57</v>
      </c>
      <c r="U12" s="9">
        <f t="shared" si="8"/>
        <v>-4285.57</v>
      </c>
      <c r="V12" s="28">
        <v>10000</v>
      </c>
      <c r="W12" s="23">
        <f>-U12+V12</f>
        <v>14285.57</v>
      </c>
      <c r="X12" s="23">
        <v>14280</v>
      </c>
    </row>
    <row r="13" spans="1:24" ht="15.6" x14ac:dyDescent="0.3">
      <c r="A13" s="1" t="s">
        <v>10</v>
      </c>
      <c r="B13" s="5">
        <v>39900</v>
      </c>
      <c r="C13" s="3">
        <v>4400</v>
      </c>
      <c r="D13" s="5">
        <f t="shared" si="0"/>
        <v>35500</v>
      </c>
      <c r="E13" s="7">
        <v>16485.55</v>
      </c>
      <c r="F13" s="7">
        <f t="shared" si="1"/>
        <v>12085.55</v>
      </c>
      <c r="G13" s="5">
        <v>12100</v>
      </c>
      <c r="H13" s="5">
        <f t="shared" si="2"/>
        <v>23400</v>
      </c>
      <c r="I13" s="5">
        <v>16500.009999999998</v>
      </c>
      <c r="J13" s="5">
        <f t="shared" si="3"/>
        <v>9.9999999983992893E-3</v>
      </c>
      <c r="K13" s="10"/>
      <c r="L13" s="10">
        <f t="shared" si="4"/>
        <v>23400</v>
      </c>
      <c r="M13" s="5">
        <v>20915.689999999999</v>
      </c>
      <c r="N13" s="10">
        <f t="shared" si="5"/>
        <v>4415.6899999999987</v>
      </c>
      <c r="O13" s="5">
        <v>4410</v>
      </c>
      <c r="P13" s="5">
        <f t="shared" si="6"/>
        <v>18990</v>
      </c>
      <c r="Q13" s="5">
        <v>20915.689999999999</v>
      </c>
      <c r="R13" s="5">
        <f t="shared" si="7"/>
        <v>20910</v>
      </c>
      <c r="S13" s="23"/>
      <c r="T13" s="23">
        <v>23569.439999999999</v>
      </c>
      <c r="U13" s="23">
        <f t="shared" si="8"/>
        <v>16330.560000000001</v>
      </c>
      <c r="V13" s="28"/>
      <c r="W13" s="23"/>
      <c r="X13" s="23"/>
    </row>
    <row r="14" spans="1:24" ht="15.6" x14ac:dyDescent="0.3">
      <c r="A14" s="1" t="s">
        <v>11</v>
      </c>
      <c r="B14" s="5">
        <v>274000</v>
      </c>
      <c r="C14" s="3">
        <v>30400</v>
      </c>
      <c r="D14" s="5">
        <f t="shared" si="0"/>
        <v>243600</v>
      </c>
      <c r="E14" s="7">
        <v>77895.16</v>
      </c>
      <c r="F14" s="7">
        <f t="shared" si="1"/>
        <v>47495.16</v>
      </c>
      <c r="G14" s="5">
        <v>48000</v>
      </c>
      <c r="H14" s="5">
        <f t="shared" si="2"/>
        <v>195600</v>
      </c>
      <c r="I14" s="5">
        <v>81142.14</v>
      </c>
      <c r="J14" s="5">
        <f t="shared" si="3"/>
        <v>2742.1399999999994</v>
      </c>
      <c r="K14" s="10">
        <v>2740</v>
      </c>
      <c r="L14" s="10">
        <f t="shared" si="4"/>
        <v>192860</v>
      </c>
      <c r="M14" s="5">
        <v>98179.839999999997</v>
      </c>
      <c r="N14" s="10">
        <f t="shared" si="5"/>
        <v>17039.839999999997</v>
      </c>
      <c r="O14" s="5">
        <v>17040</v>
      </c>
      <c r="P14" s="5">
        <f t="shared" si="6"/>
        <v>175820</v>
      </c>
      <c r="Q14" s="5">
        <v>105346.26</v>
      </c>
      <c r="R14" s="5">
        <f t="shared" si="7"/>
        <v>98180</v>
      </c>
      <c r="S14" s="23">
        <v>7160</v>
      </c>
      <c r="T14" s="23">
        <v>177059.73</v>
      </c>
      <c r="U14" s="23">
        <f t="shared" si="8"/>
        <v>96940.26999999999</v>
      </c>
      <c r="V14" s="28"/>
      <c r="W14" s="23"/>
      <c r="X14" s="23"/>
    </row>
    <row r="15" spans="1:24" ht="15.6" x14ac:dyDescent="0.3">
      <c r="A15" s="1" t="s">
        <v>12</v>
      </c>
      <c r="B15" s="5">
        <v>21600</v>
      </c>
      <c r="C15" s="3">
        <v>2400</v>
      </c>
      <c r="D15" s="5">
        <f t="shared" si="0"/>
        <v>19200</v>
      </c>
      <c r="E15" s="7">
        <v>0</v>
      </c>
      <c r="F15" s="8">
        <f t="shared" si="1"/>
        <v>-2400</v>
      </c>
      <c r="G15" s="5"/>
      <c r="H15" s="5">
        <f t="shared" si="2"/>
        <v>19200</v>
      </c>
      <c r="I15" s="5">
        <v>0</v>
      </c>
      <c r="J15" s="9">
        <f t="shared" si="3"/>
        <v>-2400</v>
      </c>
      <c r="K15" s="10"/>
      <c r="L15" s="10">
        <f t="shared" si="4"/>
        <v>19200</v>
      </c>
      <c r="M15" s="5">
        <v>0</v>
      </c>
      <c r="N15" s="18">
        <f t="shared" si="5"/>
        <v>-2400</v>
      </c>
      <c r="O15" s="5"/>
      <c r="P15" s="5">
        <f t="shared" si="6"/>
        <v>19200</v>
      </c>
      <c r="Q15" s="5">
        <v>0</v>
      </c>
      <c r="R15" s="5">
        <f t="shared" si="7"/>
        <v>2400</v>
      </c>
      <c r="S15" s="23"/>
      <c r="T15" s="23"/>
      <c r="U15" s="23">
        <f t="shared" si="8"/>
        <v>21600</v>
      </c>
      <c r="V15" s="28"/>
      <c r="W15" s="23"/>
      <c r="X15" s="23"/>
    </row>
    <row r="16" spans="1:24" ht="15.6" x14ac:dyDescent="0.3">
      <c r="A16" s="1" t="s">
        <v>13</v>
      </c>
      <c r="B16" s="5">
        <v>95400</v>
      </c>
      <c r="C16" s="3">
        <v>10600</v>
      </c>
      <c r="D16" s="5">
        <f t="shared" si="0"/>
        <v>84800</v>
      </c>
      <c r="E16" s="7">
        <v>47884.959999999999</v>
      </c>
      <c r="F16" s="7">
        <f t="shared" si="1"/>
        <v>37284.959999999999</v>
      </c>
      <c r="G16" s="5">
        <v>37300</v>
      </c>
      <c r="H16" s="5">
        <f t="shared" si="2"/>
        <v>47500</v>
      </c>
      <c r="I16" s="5">
        <v>48042.75</v>
      </c>
      <c r="J16" s="5">
        <f t="shared" si="3"/>
        <v>142.75</v>
      </c>
      <c r="K16" s="10"/>
      <c r="L16" s="10">
        <f t="shared" si="4"/>
        <v>47500</v>
      </c>
      <c r="M16" s="5">
        <v>81135.61</v>
      </c>
      <c r="N16" s="10">
        <f t="shared" si="5"/>
        <v>33235.61</v>
      </c>
      <c r="O16" s="5">
        <v>33230</v>
      </c>
      <c r="P16" s="5">
        <f t="shared" si="6"/>
        <v>14270</v>
      </c>
      <c r="Q16" s="5">
        <v>81135.61</v>
      </c>
      <c r="R16" s="5">
        <f t="shared" si="7"/>
        <v>81130</v>
      </c>
      <c r="S16" s="23"/>
      <c r="T16" s="23">
        <v>81135.61</v>
      </c>
      <c r="U16" s="23">
        <f t="shared" si="8"/>
        <v>14264.39</v>
      </c>
      <c r="V16" s="28"/>
      <c r="W16" s="23"/>
      <c r="X16" s="23"/>
    </row>
    <row r="17" spans="1:24" ht="15.6" x14ac:dyDescent="0.3">
      <c r="A17" s="1" t="s">
        <v>14</v>
      </c>
      <c r="B17" s="5">
        <v>120100</v>
      </c>
      <c r="C17" s="3">
        <v>13300</v>
      </c>
      <c r="D17" s="5">
        <f t="shared" si="0"/>
        <v>106800</v>
      </c>
      <c r="E17" s="7">
        <v>28783.75</v>
      </c>
      <c r="F17" s="7">
        <f t="shared" si="1"/>
        <v>15483.75</v>
      </c>
      <c r="G17" s="5">
        <v>15500</v>
      </c>
      <c r="H17" s="5">
        <f t="shared" si="2"/>
        <v>91300</v>
      </c>
      <c r="I17" s="5">
        <v>28783.75</v>
      </c>
      <c r="J17" s="9">
        <f t="shared" si="3"/>
        <v>-16.25</v>
      </c>
      <c r="K17" s="10"/>
      <c r="L17" s="10">
        <f t="shared" si="4"/>
        <v>91300</v>
      </c>
      <c r="M17" s="5">
        <v>31283.75</v>
      </c>
      <c r="N17" s="10">
        <f t="shared" si="5"/>
        <v>2483.75</v>
      </c>
      <c r="O17" s="5">
        <v>2480</v>
      </c>
      <c r="P17" s="5">
        <f t="shared" si="6"/>
        <v>88820</v>
      </c>
      <c r="Q17" s="5">
        <v>54296.959999999999</v>
      </c>
      <c r="R17" s="5">
        <f t="shared" si="7"/>
        <v>31280</v>
      </c>
      <c r="S17" s="23">
        <v>23010</v>
      </c>
      <c r="T17" s="23">
        <v>54296.959999999999</v>
      </c>
      <c r="U17" s="23">
        <f t="shared" si="8"/>
        <v>65803.040000000008</v>
      </c>
      <c r="V17" s="28"/>
      <c r="W17" s="23"/>
      <c r="X17" s="23"/>
    </row>
    <row r="18" spans="1:24" ht="15.6" x14ac:dyDescent="0.3">
      <c r="A18" s="1" t="s">
        <v>15</v>
      </c>
      <c r="B18" s="5">
        <v>600800</v>
      </c>
      <c r="C18" s="3">
        <v>200000</v>
      </c>
      <c r="D18" s="5">
        <f t="shared" si="0"/>
        <v>400800</v>
      </c>
      <c r="E18" s="7">
        <v>110359.4</v>
      </c>
      <c r="F18" s="8">
        <f t="shared" si="1"/>
        <v>-89640.6</v>
      </c>
      <c r="G18" s="5"/>
      <c r="H18" s="5">
        <f t="shared" si="2"/>
        <v>400800</v>
      </c>
      <c r="I18" s="5">
        <v>112023.79</v>
      </c>
      <c r="J18" s="9">
        <f t="shared" si="3"/>
        <v>-87976.21</v>
      </c>
      <c r="K18" s="10"/>
      <c r="L18" s="10">
        <f t="shared" si="4"/>
        <v>400800</v>
      </c>
      <c r="M18" s="5">
        <v>205480.8</v>
      </c>
      <c r="N18" s="10">
        <f t="shared" si="5"/>
        <v>5480.7999999999884</v>
      </c>
      <c r="O18" s="5">
        <v>5480</v>
      </c>
      <c r="P18" s="5">
        <f t="shared" si="6"/>
        <v>395320</v>
      </c>
      <c r="Q18" s="7">
        <v>206030.8</v>
      </c>
      <c r="R18" s="5">
        <f t="shared" si="7"/>
        <v>205480</v>
      </c>
      <c r="S18" s="23">
        <v>155880</v>
      </c>
      <c r="T18" s="23">
        <v>438051.28</v>
      </c>
      <c r="U18" s="23">
        <f t="shared" si="8"/>
        <v>162748.71999999997</v>
      </c>
      <c r="V18" s="28"/>
      <c r="W18" s="23"/>
      <c r="X18" s="23"/>
    </row>
    <row r="19" spans="1:24" ht="15.6" x14ac:dyDescent="0.3">
      <c r="A19" s="1" t="s">
        <v>16</v>
      </c>
      <c r="B19" s="5">
        <v>1400</v>
      </c>
      <c r="C19" s="3"/>
      <c r="D19" s="5">
        <f t="shared" si="0"/>
        <v>1400</v>
      </c>
      <c r="E19" s="7">
        <v>615.92999999999995</v>
      </c>
      <c r="F19" s="7">
        <f t="shared" si="1"/>
        <v>615.92999999999995</v>
      </c>
      <c r="G19" s="5">
        <v>600</v>
      </c>
      <c r="H19" s="5">
        <f t="shared" si="2"/>
        <v>800</v>
      </c>
      <c r="I19" s="5">
        <v>615.92999999999995</v>
      </c>
      <c r="J19" s="5">
        <f t="shared" si="3"/>
        <v>15.92999999999995</v>
      </c>
      <c r="K19" s="10"/>
      <c r="L19" s="10">
        <f t="shared" si="4"/>
        <v>800</v>
      </c>
      <c r="M19" s="5">
        <v>615.92999999999995</v>
      </c>
      <c r="N19" s="10">
        <f t="shared" si="5"/>
        <v>15.92999999999995</v>
      </c>
      <c r="O19" s="5"/>
      <c r="P19" s="5">
        <f t="shared" si="6"/>
        <v>800</v>
      </c>
      <c r="Q19" s="5">
        <v>615.92999999999995</v>
      </c>
      <c r="R19" s="5">
        <f t="shared" si="7"/>
        <v>600</v>
      </c>
      <c r="S19" s="23"/>
      <c r="T19" s="23">
        <v>615.92999999999995</v>
      </c>
      <c r="U19" s="23">
        <f t="shared" si="8"/>
        <v>784.07</v>
      </c>
      <c r="V19" s="28"/>
      <c r="W19" s="23"/>
      <c r="X19" s="23"/>
    </row>
    <row r="20" spans="1:24" ht="15.6" x14ac:dyDescent="0.3">
      <c r="A20" s="1" t="s">
        <v>17</v>
      </c>
      <c r="B20" s="5">
        <v>126800</v>
      </c>
      <c r="C20" s="3">
        <v>14100</v>
      </c>
      <c r="D20" s="5">
        <f t="shared" si="0"/>
        <v>112700</v>
      </c>
      <c r="E20" s="7">
        <v>85938.23</v>
      </c>
      <c r="F20" s="7">
        <f t="shared" si="1"/>
        <v>71838.23</v>
      </c>
      <c r="G20" s="5">
        <v>71800</v>
      </c>
      <c r="H20" s="5">
        <f t="shared" si="2"/>
        <v>40900</v>
      </c>
      <c r="I20" s="5">
        <v>99163.54</v>
      </c>
      <c r="J20" s="5">
        <f t="shared" si="3"/>
        <v>13263.539999999994</v>
      </c>
      <c r="K20" s="10">
        <v>13260</v>
      </c>
      <c r="L20" s="10">
        <f t="shared" si="4"/>
        <v>27640</v>
      </c>
      <c r="M20" s="5">
        <v>134914.57999999999</v>
      </c>
      <c r="N20" s="19">
        <f t="shared" si="5"/>
        <v>35754.579999999987</v>
      </c>
      <c r="O20" s="5">
        <v>27640</v>
      </c>
      <c r="P20" s="9">
        <f t="shared" si="6"/>
        <v>0</v>
      </c>
      <c r="Q20" s="5">
        <v>142115.16</v>
      </c>
      <c r="R20" s="5">
        <f t="shared" si="7"/>
        <v>126800</v>
      </c>
      <c r="S20" s="9"/>
      <c r="T20" s="9">
        <v>145543.88</v>
      </c>
      <c r="U20" s="9">
        <f t="shared" si="8"/>
        <v>-18743.880000000005</v>
      </c>
      <c r="V20" s="28">
        <v>18900</v>
      </c>
      <c r="W20" s="23">
        <f>-U20+V20</f>
        <v>37643.880000000005</v>
      </c>
      <c r="X20" s="23">
        <v>37640</v>
      </c>
    </row>
    <row r="21" spans="1:24" ht="15.6" x14ac:dyDescent="0.3">
      <c r="A21" s="1" t="s">
        <v>18</v>
      </c>
      <c r="B21" s="5">
        <v>32500</v>
      </c>
      <c r="C21" s="3">
        <v>3600</v>
      </c>
      <c r="D21" s="5">
        <f t="shared" si="0"/>
        <v>28900</v>
      </c>
      <c r="E21" s="7">
        <v>6311.57</v>
      </c>
      <c r="F21" s="7">
        <f t="shared" si="1"/>
        <v>2711.5699999999997</v>
      </c>
      <c r="G21" s="5">
        <v>2700</v>
      </c>
      <c r="H21" s="5">
        <f t="shared" si="2"/>
        <v>26200</v>
      </c>
      <c r="I21" s="5">
        <v>6311.57</v>
      </c>
      <c r="J21" s="5">
        <f t="shared" si="3"/>
        <v>11.569999999999709</v>
      </c>
      <c r="K21" s="10"/>
      <c r="L21" s="10">
        <f t="shared" si="4"/>
        <v>26200</v>
      </c>
      <c r="M21" s="5">
        <v>6574.94</v>
      </c>
      <c r="N21" s="10">
        <f t="shared" si="5"/>
        <v>274.9399999999996</v>
      </c>
      <c r="O21" s="5">
        <v>270</v>
      </c>
      <c r="P21" s="5">
        <f t="shared" si="6"/>
        <v>25930</v>
      </c>
      <c r="Q21" s="5">
        <v>6574.94</v>
      </c>
      <c r="R21" s="5">
        <f t="shared" si="7"/>
        <v>6570</v>
      </c>
      <c r="S21" s="23"/>
      <c r="T21" s="23">
        <v>15945.47</v>
      </c>
      <c r="U21" s="23">
        <f t="shared" si="8"/>
        <v>16554.53</v>
      </c>
      <c r="V21" s="28"/>
      <c r="W21" s="23"/>
      <c r="X21" s="23"/>
    </row>
    <row r="22" spans="1:24" ht="15.6" x14ac:dyDescent="0.3">
      <c r="A22" s="1" t="s">
        <v>19</v>
      </c>
      <c r="B22" s="5">
        <v>25300</v>
      </c>
      <c r="C22" s="3">
        <v>2800</v>
      </c>
      <c r="D22" s="5">
        <f t="shared" si="0"/>
        <v>22500</v>
      </c>
      <c r="E22" s="7">
        <v>10571.55</v>
      </c>
      <c r="F22" s="7">
        <f t="shared" si="1"/>
        <v>7771.5499999999993</v>
      </c>
      <c r="G22" s="5">
        <v>7800</v>
      </c>
      <c r="H22" s="5">
        <f t="shared" si="2"/>
        <v>14700</v>
      </c>
      <c r="I22" s="5">
        <v>10571.55</v>
      </c>
      <c r="J22" s="9">
        <f t="shared" si="3"/>
        <v>-28.450000000000728</v>
      </c>
      <c r="K22" s="10"/>
      <c r="L22" s="10">
        <f t="shared" si="4"/>
        <v>14700</v>
      </c>
      <c r="M22" s="5">
        <v>15753.05</v>
      </c>
      <c r="N22" s="10">
        <f t="shared" si="5"/>
        <v>5153.0499999999993</v>
      </c>
      <c r="O22" s="5">
        <v>5150</v>
      </c>
      <c r="P22" s="5">
        <f t="shared" si="6"/>
        <v>9550</v>
      </c>
      <c r="Q22" s="5">
        <v>23228.7</v>
      </c>
      <c r="R22" s="5">
        <f t="shared" si="7"/>
        <v>15750</v>
      </c>
      <c r="S22" s="23">
        <v>7470</v>
      </c>
      <c r="T22" s="9">
        <v>37609.800000000003</v>
      </c>
      <c r="U22" s="9">
        <f t="shared" si="8"/>
        <v>-12309.800000000003</v>
      </c>
      <c r="V22" s="28">
        <v>25240</v>
      </c>
      <c r="W22" s="23">
        <f>-U22+V22</f>
        <v>37549.800000000003</v>
      </c>
      <c r="X22" s="23">
        <v>37550</v>
      </c>
    </row>
    <row r="23" spans="1:24" ht="15.6" x14ac:dyDescent="0.3">
      <c r="A23" s="1" t="s">
        <v>20</v>
      </c>
      <c r="B23" s="5">
        <v>422200</v>
      </c>
      <c r="C23" s="3">
        <v>46900</v>
      </c>
      <c r="D23" s="5">
        <f t="shared" si="0"/>
        <v>375300</v>
      </c>
      <c r="E23" s="7">
        <v>130321.11</v>
      </c>
      <c r="F23" s="7">
        <f t="shared" si="1"/>
        <v>83421.11</v>
      </c>
      <c r="G23" s="5">
        <v>83400</v>
      </c>
      <c r="H23" s="5">
        <f t="shared" si="2"/>
        <v>291900</v>
      </c>
      <c r="I23" s="5">
        <v>201211.05</v>
      </c>
      <c r="J23" s="5">
        <f t="shared" si="3"/>
        <v>70911.049999999988</v>
      </c>
      <c r="K23" s="10">
        <v>70910</v>
      </c>
      <c r="L23" s="10">
        <f t="shared" si="4"/>
        <v>220990</v>
      </c>
      <c r="M23" s="5">
        <v>386574.53</v>
      </c>
      <c r="N23" s="10">
        <f t="shared" si="5"/>
        <v>185364.53000000003</v>
      </c>
      <c r="O23" s="5">
        <v>185360</v>
      </c>
      <c r="P23" s="5">
        <f t="shared" si="6"/>
        <v>35630</v>
      </c>
      <c r="Q23" s="5">
        <v>388976.65</v>
      </c>
      <c r="R23" s="5">
        <f t="shared" si="7"/>
        <v>386570</v>
      </c>
      <c r="S23" s="23">
        <v>2400</v>
      </c>
      <c r="T23" s="23">
        <v>406793.6</v>
      </c>
      <c r="U23" s="23">
        <f t="shared" si="8"/>
        <v>15406.400000000023</v>
      </c>
      <c r="V23" s="28"/>
      <c r="W23" s="23"/>
      <c r="X23" s="23"/>
    </row>
    <row r="24" spans="1:24" ht="15.6" x14ac:dyDescent="0.3">
      <c r="A24" s="1" t="s">
        <v>21</v>
      </c>
      <c r="B24" s="5">
        <v>81600</v>
      </c>
      <c r="C24" s="3">
        <v>9100</v>
      </c>
      <c r="D24" s="5">
        <f t="shared" si="0"/>
        <v>72500</v>
      </c>
      <c r="E24" s="7">
        <v>38066.25</v>
      </c>
      <c r="F24" s="7">
        <f t="shared" si="1"/>
        <v>28966.25</v>
      </c>
      <c r="G24" s="5">
        <v>29000</v>
      </c>
      <c r="H24" s="5">
        <f t="shared" si="2"/>
        <v>43500</v>
      </c>
      <c r="I24" s="5">
        <v>41316.25</v>
      </c>
      <c r="J24" s="5">
        <f t="shared" si="3"/>
        <v>3216.25</v>
      </c>
      <c r="K24" s="10">
        <v>3200</v>
      </c>
      <c r="L24" s="10">
        <f t="shared" si="4"/>
        <v>40300</v>
      </c>
      <c r="M24" s="5">
        <v>52851.839999999997</v>
      </c>
      <c r="N24" s="10">
        <f t="shared" si="5"/>
        <v>11551.839999999997</v>
      </c>
      <c r="O24" s="5">
        <v>11550</v>
      </c>
      <c r="P24" s="5">
        <f t="shared" si="6"/>
        <v>28750</v>
      </c>
      <c r="Q24" s="5">
        <v>53601.84</v>
      </c>
      <c r="R24" s="5">
        <f t="shared" si="7"/>
        <v>52850</v>
      </c>
      <c r="S24" s="23">
        <v>750</v>
      </c>
      <c r="T24" s="23">
        <v>59973.09</v>
      </c>
      <c r="U24" s="23">
        <f t="shared" si="8"/>
        <v>21626.910000000003</v>
      </c>
      <c r="V24" s="28"/>
      <c r="W24" s="23"/>
      <c r="X24" s="23"/>
    </row>
    <row r="25" spans="1:24" ht="15.6" x14ac:dyDescent="0.3">
      <c r="A25" s="1" t="s">
        <v>22</v>
      </c>
      <c r="B25" s="5">
        <v>25100</v>
      </c>
      <c r="C25" s="3">
        <v>2800</v>
      </c>
      <c r="D25" s="5">
        <f t="shared" si="0"/>
        <v>22300</v>
      </c>
      <c r="E25" s="7">
        <v>14784.45</v>
      </c>
      <c r="F25" s="7">
        <f t="shared" si="1"/>
        <v>11984.45</v>
      </c>
      <c r="G25" s="5">
        <v>12000</v>
      </c>
      <c r="H25" s="5">
        <f t="shared" si="2"/>
        <v>10300</v>
      </c>
      <c r="I25" s="5">
        <v>14784.45</v>
      </c>
      <c r="J25" s="9">
        <f t="shared" si="3"/>
        <v>-15.549999999999272</v>
      </c>
      <c r="K25" s="10"/>
      <c r="L25" s="10">
        <f t="shared" si="4"/>
        <v>10300</v>
      </c>
      <c r="M25" s="5">
        <v>27303.67</v>
      </c>
      <c r="N25" s="19">
        <f t="shared" si="5"/>
        <v>12503.669999999998</v>
      </c>
      <c r="O25" s="5">
        <v>10300</v>
      </c>
      <c r="P25" s="9">
        <f t="shared" si="6"/>
        <v>0</v>
      </c>
      <c r="Q25" s="5">
        <v>27303.67</v>
      </c>
      <c r="R25" s="5">
        <f t="shared" si="7"/>
        <v>25100</v>
      </c>
      <c r="S25" s="9"/>
      <c r="T25" s="9">
        <v>34322.89</v>
      </c>
      <c r="U25" s="9">
        <f t="shared" si="8"/>
        <v>-9222.89</v>
      </c>
      <c r="V25" s="28"/>
      <c r="W25" s="23">
        <f>-U25+V25</f>
        <v>9222.89</v>
      </c>
      <c r="X25" s="23">
        <v>9230</v>
      </c>
    </row>
    <row r="26" spans="1:24" ht="17.399999999999999" x14ac:dyDescent="0.3">
      <c r="A26" s="1" t="s">
        <v>23</v>
      </c>
      <c r="B26" s="4">
        <f t="shared" ref="B26" si="9">SUM(B4:B25)</f>
        <v>3090400</v>
      </c>
      <c r="C26" s="4">
        <f>SUM(C4:C25)</f>
        <v>843400</v>
      </c>
      <c r="D26" s="4">
        <f t="shared" ref="D26:F26" si="10">SUM(D4:D25)</f>
        <v>2247000</v>
      </c>
      <c r="E26" s="6">
        <f t="shared" si="10"/>
        <v>1149176.7500000002</v>
      </c>
      <c r="F26" s="6">
        <f t="shared" si="10"/>
        <v>305776.74999999994</v>
      </c>
      <c r="G26" s="6">
        <f t="shared" ref="G26" si="11">SUM(G4:G25)</f>
        <v>398100</v>
      </c>
      <c r="H26" s="6">
        <f t="shared" ref="H26:K26" si="12">SUM(H4:H25)</f>
        <v>1848900</v>
      </c>
      <c r="I26" s="6">
        <f t="shared" si="12"/>
        <v>1241797.57</v>
      </c>
      <c r="J26" s="6">
        <f t="shared" si="12"/>
        <v>297.56999999995242</v>
      </c>
      <c r="K26" s="11">
        <f t="shared" si="12"/>
        <v>90310</v>
      </c>
      <c r="L26" s="6">
        <f t="shared" ref="L26:P26" si="13">SUM(L4:L25)</f>
        <v>1758590</v>
      </c>
      <c r="M26" s="6">
        <f t="shared" si="13"/>
        <v>1849658.89</v>
      </c>
      <c r="N26" s="6">
        <f t="shared" si="13"/>
        <v>517848.88999999996</v>
      </c>
      <c r="O26" s="6">
        <f t="shared" si="13"/>
        <v>632110</v>
      </c>
      <c r="P26" s="6">
        <f t="shared" si="13"/>
        <v>1126480</v>
      </c>
      <c r="Q26" s="6">
        <f t="shared" ref="Q26" si="14">SUM(Q4:Q25)</f>
        <v>2025995.93</v>
      </c>
      <c r="R26" s="20">
        <f t="shared" si="7"/>
        <v>1963920</v>
      </c>
      <c r="S26" s="20">
        <f>SUM(S4:S25)</f>
        <v>198720</v>
      </c>
      <c r="T26" s="20">
        <f>SUM(T4:T25)</f>
        <v>2478463.04</v>
      </c>
      <c r="U26" s="4">
        <f t="shared" ref="U26:X26" si="15">SUM(U4:U25)</f>
        <v>611936.96</v>
      </c>
      <c r="V26" s="4">
        <f t="shared" si="15"/>
        <v>72547.97</v>
      </c>
      <c r="W26" s="4">
        <f t="shared" si="15"/>
        <v>125453.85</v>
      </c>
      <c r="X26" s="4">
        <f t="shared" si="15"/>
        <v>125460</v>
      </c>
    </row>
    <row r="27" spans="1:24" x14ac:dyDescent="0.3">
      <c r="U27" s="27"/>
    </row>
  </sheetData>
  <mergeCells count="2">
    <mergeCell ref="A1:X1"/>
    <mergeCell ref="A2:X2"/>
  </mergeCells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аренда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Timofeeva_IB</dc:creator>
  <cp:lastModifiedBy>Timofeeva_IB</cp:lastModifiedBy>
  <cp:lastPrinted>2015-10-16T08:19:58Z</cp:lastPrinted>
  <dcterms:created xsi:type="dcterms:W3CDTF">2015-05-21T02:55:57Z</dcterms:created>
  <dcterms:modified xsi:type="dcterms:W3CDTF">2015-10-16T10:40:18Z</dcterms:modified>
</cp:coreProperties>
</file>